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ode d'emploi" sheetId="1" state="visible" r:id="rId1"/>
    <sheet name="Critères" sheetId="2" state="visible" r:id="rId2"/>
    <sheet name="Notation" sheetId="3" state="visible" r:id="rId3"/>
    <sheet name="Matrice" sheetId="4" state="visible" r:id="rId4"/>
    <sheet name="Exemple" sheetId="5" state="visible" r:id="rId5"/>
    <sheet name="Importer dans UrbaHive" sheetId="6" state="visible" r:id="rId6"/>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b val="1"/>
      <color rgb="00152538"/>
      <sz val="16"/>
    </font>
    <font>
      <b val="1"/>
      <color rgb="00152538"/>
      <sz val="12"/>
    </font>
    <font>
      <b val="1"/>
    </font>
    <font>
      <color rgb="001F5FBF"/>
      <u val="single"/>
    </font>
    <font>
      <b val="1"/>
      <color rgb="00FFFFFF"/>
    </font>
    <font>
      <i val="1"/>
    </font>
    <font>
      <i val="1"/>
      <color rgb="005A6B7D"/>
    </font>
  </fonts>
  <fills count="6">
    <fill>
      <patternFill/>
    </fill>
    <fill>
      <patternFill patternType="gray125"/>
    </fill>
    <fill>
      <patternFill patternType="solid">
        <fgColor rgb="00152538"/>
      </patternFill>
    </fill>
    <fill>
      <patternFill patternType="solid">
        <fgColor rgb="00FFF4CC"/>
      </patternFill>
    </fill>
    <fill>
      <patternFill patternType="solid">
        <fgColor rgb="00EEF2F6"/>
      </patternFill>
    </fill>
    <fill>
      <patternFill patternType="solid">
        <fgColor rgb="00F2F2F2"/>
      </patternFill>
    </fill>
  </fills>
  <borders count="2">
    <border>
      <left/>
      <right/>
      <top/>
      <bottom/>
      <diagonal/>
    </border>
    <border>
      <left style="thin">
        <color rgb="00C9D1DA"/>
      </left>
      <right style="thin">
        <color rgb="00C9D1DA"/>
      </right>
      <top style="thin">
        <color rgb="00C9D1DA"/>
      </top>
      <bottom style="thin">
        <color rgb="00C9D1DA"/>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2" fillId="0" borderId="0" pivotButton="0" quotePrefix="0" xfId="0"/>
    <xf numFmtId="0" fontId="5" fillId="2" borderId="1" applyAlignment="1" pivotButton="0" quotePrefix="0" xfId="0">
      <alignment horizontal="center" vertical="top" wrapText="1"/>
    </xf>
    <xf numFmtId="0" fontId="3" fillId="0" borderId="1" applyAlignment="1" pivotButton="0" quotePrefix="0" xfId="0">
      <alignment vertical="top" wrapText="1"/>
    </xf>
    <xf numFmtId="9" fontId="0" fillId="3" borderId="1" applyAlignment="1" pivotButton="0" quotePrefix="0" xfId="0">
      <alignment vertical="top" wrapText="1"/>
    </xf>
    <xf numFmtId="0" fontId="0" fillId="0" borderId="1" applyAlignment="1" pivotButton="0" quotePrefix="0" xfId="0">
      <alignment vertical="top" wrapText="1"/>
    </xf>
    <xf numFmtId="0" fontId="6" fillId="0" borderId="0" pivotButton="0" quotePrefix="0" xfId="0"/>
    <xf numFmtId="9" fontId="6" fillId="0" borderId="0" pivotButton="0" quotePrefix="0" xfId="0"/>
    <xf numFmtId="0" fontId="0" fillId="0" borderId="1" pivotButton="0" quotePrefix="0" xfId="0"/>
    <xf numFmtId="164" fontId="0" fillId="3" borderId="1" pivotButton="0" quotePrefix="0" xfId="0"/>
    <xf numFmtId="0" fontId="7" fillId="0" borderId="0" applyAlignment="1" pivotButton="0" quotePrefix="0" xfId="0">
      <alignment horizontal="right"/>
    </xf>
    <xf numFmtId="9" fontId="7" fillId="4" borderId="0" applyAlignment="1" pivotButton="0" quotePrefix="0" xfId="0">
      <alignment horizontal="center" vertical="top" wrapText="1"/>
    </xf>
    <xf numFmtId="0" fontId="0" fillId="5" borderId="1" applyAlignment="1" pivotButton="0" quotePrefix="0" xfId="0">
      <alignment vertical="top" wrapText="1"/>
    </xf>
    <xf numFmtId="0" fontId="0" fillId="5" borderId="1" applyAlignment="1" pivotButton="0" quotePrefix="0" xfId="0">
      <alignment horizontal="center" vertical="top" wrapText="1"/>
    </xf>
    <xf numFmtId="2" fontId="0" fillId="4" borderId="1" applyAlignment="1" pivotButton="0" quotePrefix="0" xfId="0">
      <alignment horizontal="center" vertical="top" wrapText="1"/>
    </xf>
    <xf numFmtId="0" fontId="3" fillId="4" borderId="1" applyAlignment="1" pivotButton="0" quotePrefix="0" xfId="0">
      <alignment horizontal="center" vertical="top" wrapText="1"/>
    </xf>
    <xf numFmtId="0" fontId="0" fillId="4" borderId="1" applyAlignment="1" pivotButton="0" quotePrefix="0" xfId="0">
      <alignment horizontal="center" vertical="top" wrapText="1"/>
    </xf>
    <xf numFmtId="0" fontId="0" fillId="0" borderId="1" applyAlignment="1" pivotButton="0" quotePrefix="0" xfId="0">
      <alignment horizontal="center" vertical="top" wrapText="1"/>
    </xf>
    <xf numFmtId="0" fontId="1" fillId="0" borderId="0" pivotButton="0" quotePrefix="0" xfId="0"/>
    <xf numFmtId="0" fontId="3" fillId="0" borderId="1" pivotButton="0" quotePrefix="0" xfId="0"/>
    <xf numFmtId="0" fontId="3" fillId="0" borderId="0" pivotButton="0" quotePrefix="0" xfId="0"/>
    <xf numFmtId="0" fontId="7" fillId="0" borderId="0" applyAlignment="1" pivotButton="0" quotePrefix="0" xfId="0">
      <alignment vertical="top" wrapText="1"/>
    </xf>
  </cellXfs>
  <cellStyles count="1">
    <cellStyle name="Normal" xfId="0" builtinId="0" hidden="0"/>
  </cellStyles>
  <dxfs count="1">
    <dxf>
      <font>
        <color rgb="00EEF2F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13"/>
  <chart>
    <title>
      <tx>
        <rich>
          <a:bodyPr/>
          <a:p>
            <a:pPr>
              <a:defRPr/>
            </a:pPr>
            <a:r>
              <a:t>Matrice TIME — santé technique (x) et valeur métier (y)</a:t>
            </a:r>
          </a:p>
        </rich>
      </tx>
    </title>
    <plotArea>
      <scatterChart>
        <scatterStyle val="lineMarker"/>
        <ser>
          <idx val="0"/>
          <order val="0"/>
          <tx>
            <v>Investir</v>
          </tx>
          <spPr>
            <a:ln>
              <a:noFill/>
              <a:prstDash val="solid"/>
            </a:ln>
          </spPr>
          <marker>
            <symbol val="circle"/>
            <size val="8"/>
            <spPr>
              <a:solidFill>
                <a:srgbClr val="2E7D32"/>
              </a:solidFill>
              <a:ln>
                <a:solidFill>
                  <a:srgbClr val="2E7D32"/>
                </a:solidFill>
                <a:prstDash val="solid"/>
              </a:ln>
            </spPr>
          </marker>
          <xVal>
            <numRef>
              <f>'Notation'!$N$3:$N$105</f>
            </numRef>
          </xVal>
          <yVal>
            <numRef>
              <f>'Notation'!$S$3:$S$105</f>
            </numRef>
          </yVal>
        </ser>
        <ser>
          <idx val="1"/>
          <order val="1"/>
          <tx>
            <v>Migrer</v>
          </tx>
          <spPr>
            <a:ln>
              <a:noFill/>
              <a:prstDash val="solid"/>
            </a:ln>
          </spPr>
          <marker>
            <symbol val="circle"/>
            <size val="8"/>
            <spPr>
              <a:solidFill>
                <a:srgbClr val="C77700"/>
              </a:solidFill>
              <a:ln>
                <a:solidFill>
                  <a:srgbClr val="C77700"/>
                </a:solidFill>
                <a:prstDash val="solid"/>
              </a:ln>
            </spPr>
          </marker>
          <xVal>
            <numRef>
              <f>'Notation'!$N$3:$N$105</f>
            </numRef>
          </xVal>
          <yVal>
            <numRef>
              <f>'Notation'!$T$3:$T$105</f>
            </numRef>
          </yVal>
        </ser>
        <ser>
          <idx val="2"/>
          <order val="2"/>
          <tx>
            <v>Tolérer</v>
          </tx>
          <spPr>
            <a:ln>
              <a:noFill/>
              <a:prstDash val="solid"/>
            </a:ln>
          </spPr>
          <marker>
            <symbol val="circle"/>
            <size val="8"/>
            <spPr>
              <a:solidFill>
                <a:srgbClr val="1F5FBF"/>
              </a:solidFill>
              <a:ln>
                <a:solidFill>
                  <a:srgbClr val="1F5FBF"/>
                </a:solidFill>
                <a:prstDash val="solid"/>
              </a:ln>
            </spPr>
          </marker>
          <xVal>
            <numRef>
              <f>'Notation'!$N$3:$N$105</f>
            </numRef>
          </xVal>
          <yVal>
            <numRef>
              <f>'Notation'!$U$3:$U$105</f>
            </numRef>
          </yVal>
        </ser>
        <ser>
          <idx val="3"/>
          <order val="3"/>
          <tx>
            <v>Éliminer</v>
          </tx>
          <spPr>
            <a:ln>
              <a:noFill/>
              <a:prstDash val="solid"/>
            </a:ln>
          </spPr>
          <marker>
            <symbol val="circle"/>
            <size val="8"/>
            <spPr>
              <a:solidFill>
                <a:srgbClr val="B3261E"/>
              </a:solidFill>
              <a:ln>
                <a:solidFill>
                  <a:srgbClr val="B3261E"/>
                </a:solidFill>
                <a:prstDash val="solid"/>
              </a:ln>
            </spPr>
          </marker>
          <xVal>
            <numRef>
              <f>'Notation'!$N$3:$N$105</f>
            </numRef>
          </xVal>
          <yVal>
            <numRef>
              <f>'Notation'!$V$3:$V$105</f>
            </numRef>
          </yVal>
        </ser>
        <ser>
          <idx val="4"/>
          <order val="4"/>
          <tx>
            <v>Seuil de valeur</v>
          </tx>
          <spPr>
            <a:ln w="19050">
              <a:solidFill>
                <a:srgbClr val="152538"/>
              </a:solidFill>
              <a:prstDash val="dash"/>
            </a:ln>
          </spPr>
          <marker>
            <symbol val="none"/>
            <spPr>
              <a:ln>
                <a:prstDash val="solid"/>
              </a:ln>
            </spPr>
          </marker>
          <xVal>
            <numRef>
              <f>'Matrice'!$Y$2:$Y$3</f>
            </numRef>
          </xVal>
          <yVal>
            <numRef>
              <f>'Matrice'!$Z$2:$Z$3</f>
            </numRef>
          </yVal>
        </ser>
        <ser>
          <idx val="5"/>
          <order val="5"/>
          <tx>
            <v>Seuil de santé</v>
          </tx>
          <spPr>
            <a:ln w="19050">
              <a:solidFill>
                <a:srgbClr val="152538"/>
              </a:solidFill>
              <a:prstDash val="dash"/>
            </a:ln>
          </spPr>
          <marker>
            <symbol val="none"/>
            <spPr>
              <a:ln>
                <a:prstDash val="solid"/>
              </a:ln>
            </spPr>
          </marker>
          <xVal>
            <numRef>
              <f>'Matrice'!$Y$4:$Y$5</f>
            </numRef>
          </xVal>
          <yVal>
            <numRef>
              <f>'Matrice'!$Z$4:$Z$5</f>
            </numRef>
          </yVal>
        </ser>
        <axId val="10"/>
        <axId val="20"/>
      </scatterChart>
      <valAx>
        <axId val="10"/>
        <scaling>
          <orientation val="minMax"/>
          <max val="5"/>
          <min val="1"/>
        </scaling>
        <delete val="0"/>
        <axPos val="l"/>
        <title>
          <tx>
            <rich>
              <a:bodyPr/>
              <a:p>
                <a:pPr>
                  <a:defRPr/>
                </a:pPr>
                <a:r>
                  <a:t>Santé technique</a:t>
                </a:r>
              </a:p>
            </rich>
          </tx>
        </title>
        <numFmt formatCode="0" sourceLinked="0"/>
        <majorTickMark val="none"/>
        <minorTickMark val="none"/>
        <crossAx val="20"/>
        <majorUnit val="1"/>
      </valAx>
      <valAx>
        <axId val="20"/>
        <scaling>
          <orientation val="minMax"/>
          <max val="5"/>
          <min val="1"/>
        </scaling>
        <delete val="0"/>
        <axPos val="l"/>
        <title>
          <tx>
            <rich>
              <a:bodyPr/>
              <a:p>
                <a:pPr>
                  <a:defRPr/>
                </a:pPr>
                <a:r>
                  <a:t>Valeur métier</a:t>
                </a:r>
              </a:p>
            </rich>
          </tx>
        </title>
        <numFmt formatCode="0" sourceLinked="0"/>
        <majorTickMark val="none"/>
        <minorTickMark val="none"/>
        <crossAx val="10"/>
        <majorUnit val="1"/>
      </valAx>
    </plotArea>
    <legend>
      <legendPos val="b"/>
    </legend>
    <plotVisOnly val="0"/>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4</col>
      <colOff>0</colOff>
      <row>1</row>
      <rowOff>0</rowOff>
    </from>
    <ext cx="7200000" cy="468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fr/blog/matrice-portefeuille-applicatif-modele-time/" TargetMode="External" Id="rId1"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_rels/sheet6.xml.rels><Relationships xmlns="http://schemas.openxmlformats.org/package/2006/relationships"><Relationship Type="http://schemas.openxmlformats.org/officeDocument/2006/relationships/hyperlink" Target="https://app.urbahive.com/signup?lang=fr&amp;utm_source=template&amp;utm_medium=download&amp;utm_campaign=template-time-matrix" TargetMode="External" Id="rId1" /></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0" customWidth="1" min="1" max="1"/>
  </cols>
  <sheetData>
    <row r="1">
      <c r="A1" s="1" t="inlineStr">
        <is>
          <t>Modèle de matrice TIME</t>
        </is>
      </c>
    </row>
    <row r="2">
      <c r="A2" s="2" t="inlineStr">
        <is>
          <t>Classez vos applications en Tolérer, Investir, Migrer ou Éliminer en notant la valeur métier et la santé technique sur deux grilles pondérées. Le verdict et le graphique de la matrice sont calculés automatiquement.</t>
        </is>
      </c>
    </row>
    <row r="3">
      <c r="A3" s="3" t="inlineStr">
        <is>
          <t>Comment le remplir</t>
        </is>
      </c>
    </row>
    <row r="4">
      <c r="A4" s="2" t="inlineStr">
        <is>
          <t>1. Lisez l'onglet Critères. Ne modifiez les pondérations (cellules jaunes) que si vous avez une raison ; chaque grille doit totaliser 100 %.</t>
        </is>
      </c>
    </row>
    <row r="5">
      <c r="A5" s="2" t="inlineStr">
        <is>
          <t>2. Dans l'onglet Notation, supprimez les trois lignes [Exemple], puis listez une application par ligne avec sa catégorie et son responsable métier.</t>
        </is>
      </c>
    </row>
    <row r="6">
      <c r="A6" s="2" t="inlineStr">
        <is>
          <t>3. Les responsables métier notent les quatre critères de valeur (1 à 5), lors d'un atelier court par domaine. La DSI questionne, elle ne vote pas.</t>
        </is>
      </c>
    </row>
    <row r="7">
      <c r="A7" s="2" t="inlineStr">
        <is>
          <t>4. La DSI note les cinq critères de santé technique (1 à 5), avec le RSSI pour la ligne sécurité. Notez l'application telle qu'elle tourne aujourd'hui.</t>
        </is>
      </c>
    </row>
    <row r="8">
      <c r="A8" s="2" t="inlineStr">
        <is>
          <t>5. Valeur, Santé et Verdict se remplissent dès qu'une ligne est complète. Les lignes notées entre 2,8 et 3,2 sur un axe sont signalées « À revoir » : contestez les notes, pas le seuil.</t>
        </is>
      </c>
    </row>
    <row r="9">
      <c r="A9" s="2" t="inlineStr">
        <is>
          <t>6. Ouvrez l'onglet Matrice : le graphique place chaque application, le tableau compte les quatre verdicts.</t>
        </is>
      </c>
    </row>
    <row r="10">
      <c r="A10" s="2" t="inlineStr">
        <is>
          <t>7. Avant de confirmer un Éliminer ou un Migrer, vérifiez les dépendances (flux entrants, processus) et donnez à la décision un responsable et une date.</t>
        </is>
      </c>
    </row>
    <row r="11">
      <c r="A11" s="3" t="inlineStr">
        <is>
          <t>Règle de verdict</t>
        </is>
      </c>
    </row>
    <row r="12">
      <c r="A12" s="2" t="inlineStr">
        <is>
          <t>Valeur ≥ 3,0 et Santé ≥ 3,0 → Investir · Valeur ≥ 3,0 et Santé &lt; 3,0 → Migrer · Valeur &lt; 3,0 et Santé ≥ 3,0 → Tolérer · Valeur &lt; 3,0 et Santé &lt; 3,0 → Éliminer. Les seuils et la zone de revue se modifient dans l'onglet Critères.</t>
        </is>
      </c>
    </row>
    <row r="13">
      <c r="A13" s="3" t="inlineStr">
        <is>
          <t>Lignes d'exemple</t>
        </is>
      </c>
    </row>
    <row r="14">
      <c r="A14" s="2" t="inlineStr">
        <is>
          <t>Toutes les lignes d'exemple (marquées [Exemple] dans Notation, et tout l'onglet Exemple) décrivent un portefeuille FICTIF inventé pour l'article. Ce ne sont ni des entreprises réelles ni des données mesurées.</t>
        </is>
      </c>
    </row>
    <row r="15">
      <c r="A15" s="4" t="inlineStr">
        <is>
          <t>Exemple complet et méthode :</t>
        </is>
      </c>
    </row>
    <row r="16">
      <c r="A16" s="5" t="inlineStr">
        <is>
          <t>https://www.urbahive.com/fr/blog/matrice-portefeuille-applicatif-modele-time/</t>
        </is>
      </c>
    </row>
  </sheetData>
  <hyperlinks>
    <hyperlink xmlns:r="http://schemas.openxmlformats.org/officeDocument/2006/relationships" ref="A16"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2:G23"/>
  <sheetViews>
    <sheetView workbookViewId="0">
      <pane ySplit="3" topLeftCell="A4" activePane="bottomLeft" state="frozen"/>
      <selection pane="bottomLeft" activeCell="A1" sqref="A1"/>
    </sheetView>
  </sheetViews>
  <sheetFormatPr baseColWidth="8" defaultRowHeight="15"/>
  <cols>
    <col width="30" customWidth="1" min="1" max="1"/>
    <col width="10" customWidth="1" min="2" max="2"/>
    <col width="30" customWidth="1" min="3" max="3"/>
    <col width="30" customWidth="1" min="4" max="4"/>
    <col width="30" customWidth="1" min="5" max="5"/>
    <col width="30" customWidth="1" min="6" max="6"/>
    <col width="30" customWidth="1" min="7" max="7"/>
  </cols>
  <sheetData>
    <row r="2">
      <c r="A2" s="6" t="inlineStr">
        <is>
          <t>Valeur métier — notée par le responsable métier</t>
        </is>
      </c>
    </row>
    <row r="3">
      <c r="A3" s="7" t="inlineStr">
        <is>
          <t>Critère</t>
        </is>
      </c>
      <c r="B3" s="7" t="inlineStr">
        <is>
          <t>Poids</t>
        </is>
      </c>
      <c r="C3" s="7" t="inlineStr">
        <is>
          <t>1</t>
        </is>
      </c>
      <c r="D3" s="7" t="inlineStr">
        <is>
          <t>2</t>
        </is>
      </c>
      <c r="E3" s="7" t="inlineStr">
        <is>
          <t>3</t>
        </is>
      </c>
      <c r="F3" s="7" t="inlineStr">
        <is>
          <t>4</t>
        </is>
      </c>
      <c r="G3" s="7" t="inlineStr">
        <is>
          <t>5</t>
        </is>
      </c>
    </row>
    <row r="4">
      <c r="A4" s="8" t="inlineStr">
        <is>
          <t>Criticité pour les processus</t>
        </is>
      </c>
      <c r="B4" s="9" t="n">
        <v>0.4</v>
      </c>
      <c r="C4" s="10" t="inlineStr">
        <is>
          <t>Aucun processus métier n'en dépend ; simple confort</t>
        </is>
      </c>
      <c r="D4" s="10" t="inlineStr">
        <is>
          <t>Soutient un processus secondaire ; contournement facile</t>
        </is>
      </c>
      <c r="E4" s="10" t="inlineStr">
        <is>
          <t>Soutient un processus important ; un mode dégradé tient quelques jours</t>
        </is>
      </c>
      <c r="F4" s="10" t="inlineStr">
        <is>
          <t>Un processus important est fortement dégradé dans la journée</t>
        </is>
      </c>
      <c r="G4" s="10" t="inlineStr">
        <is>
          <t>Un processus cœur (production, commande-facturation, paie) s'arrête en quelques heures</t>
        </is>
      </c>
    </row>
    <row r="5">
      <c r="A5" s="8" t="inlineStr">
        <is>
          <t>Utilisateurs et portée</t>
        </is>
      </c>
      <c r="B5" s="9" t="n">
        <v>0.2</v>
      </c>
      <c r="C5" s="10" t="inlineStr">
        <is>
          <t>Moins de 10 utilisateurs, une seule équipe</t>
        </is>
      </c>
      <c r="D5" s="10" t="inlineStr">
        <is>
          <t>10 à 50 utilisateurs</t>
        </is>
      </c>
      <c r="E5" s="10" t="inlineStr">
        <is>
          <t>Un service ou 50 à 200 utilisateurs</t>
        </is>
      </c>
      <c r="F5" s="10" t="inlineStr">
        <is>
          <t>Plusieurs services ou 200 à 500 utilisateurs</t>
        </is>
      </c>
      <c r="G5" s="10" t="inlineStr">
        <is>
          <t>Toute l'entreprise, ou utilisée par des clients ou partenaires</t>
        </is>
      </c>
    </row>
    <row r="6">
      <c r="A6" s="8" t="inlineStr">
        <is>
          <t>Différenciation</t>
        </is>
      </c>
      <c r="B6" s="9" t="n">
        <v>0.2</v>
      </c>
      <c r="C6" s="10" t="inlineStr">
        <is>
          <t>Fonction banalisée, nombreux équivalents sur le marché</t>
        </is>
      </c>
      <c r="D6" s="10" t="inlineStr">
        <is>
          <t>Fonction standard, peu paramétrée</t>
        </is>
      </c>
      <c r="E6" s="10" t="inlineStr">
        <is>
          <t>Paramétrée selon nos façons de travailler</t>
        </is>
      </c>
      <c r="F6" s="10" t="inlineStr">
        <is>
          <t>Soutient un processus qui nous distingue</t>
        </is>
      </c>
      <c r="G6" s="10" t="inlineStr">
        <is>
          <t>Porte un savoir-faire que les concurrents n'ont pas</t>
        </is>
      </c>
    </row>
    <row r="7">
      <c r="A7" s="8" t="inlineStr">
        <is>
          <t>Obligation réglementaire et contractuelle</t>
        </is>
      </c>
      <c r="B7" s="9" t="n">
        <v>0.2</v>
      </c>
      <c r="C7" s="10" t="inlineStr">
        <is>
          <t>Aucune obligation attachée</t>
        </is>
      </c>
      <c r="D7" s="10" t="inlineStr">
        <is>
          <t>Politique interne uniquement</t>
        </is>
      </c>
      <c r="E7" s="10" t="inlineStr">
        <is>
          <t>Détient des données personnelles ou archivées soumises à conservation</t>
        </is>
      </c>
      <c r="F7" s="10" t="inlineStr">
        <is>
          <t>Contribue à une obligation légale ou client</t>
        </is>
      </c>
      <c r="G7" s="10" t="inlineStr">
        <is>
          <t>Nécessaire pour respecter une obligation légale ou client (traçabilité, comptes sociaux, paie)</t>
        </is>
      </c>
    </row>
    <row r="8">
      <c r="A8" s="11" t="inlineStr">
        <is>
          <t>Total (doit faire 100 %)</t>
        </is>
      </c>
      <c r="B8" s="12">
        <f>SUM(B4:B7)</f>
        <v/>
      </c>
    </row>
    <row r="10">
      <c r="A10" s="6" t="inlineStr">
        <is>
          <t>Santé technique — notée par la DSI</t>
        </is>
      </c>
    </row>
    <row r="11">
      <c r="A11" s="7" t="inlineStr">
        <is>
          <t>Critère</t>
        </is>
      </c>
      <c r="B11" s="7" t="inlineStr">
        <is>
          <t>Poids</t>
        </is>
      </c>
      <c r="C11" s="7" t="inlineStr">
        <is>
          <t>1</t>
        </is>
      </c>
      <c r="D11" s="7" t="inlineStr">
        <is>
          <t>2</t>
        </is>
      </c>
      <c r="E11" s="7" t="inlineStr">
        <is>
          <t>3</t>
        </is>
      </c>
      <c r="F11" s="7" t="inlineStr">
        <is>
          <t>4</t>
        </is>
      </c>
      <c r="G11" s="7" t="inlineStr">
        <is>
          <t>5</t>
        </is>
      </c>
    </row>
    <row r="12">
      <c r="A12" s="8" t="inlineStr">
        <is>
          <t>Support éditeur ou framework</t>
        </is>
      </c>
      <c r="B12" s="9" t="n">
        <v>0.25</v>
      </c>
      <c r="C12" s="10" t="inlineStr">
        <is>
          <t>Hors support, plus de correctifs</t>
        </is>
      </c>
      <c r="D12" s="10" t="inlineStr">
        <is>
          <t>Support étendu ou payant uniquement</t>
        </is>
      </c>
      <c r="E12" s="10" t="inlineStr">
        <is>
          <t>Supportée, fin de support annoncée sous 2 ans</t>
        </is>
      </c>
      <c r="F12" s="10" t="inlineStr">
        <is>
          <t>Supportée, une version de retard</t>
        </is>
      </c>
      <c r="G12" s="10" t="inlineStr">
        <is>
          <t>Supportée, version courante, feuille de route claire</t>
        </is>
      </c>
    </row>
    <row r="13">
      <c r="A13" s="8" t="inlineStr">
        <is>
          <t>Dette technique</t>
        </is>
      </c>
      <c r="B13" s="9" t="n">
        <v>0.2</v>
      </c>
      <c r="C13" s="10" t="inlineStr">
        <is>
          <t>Chaque évolution est risquée et lente ; contournements partout</t>
        </is>
      </c>
      <c r="D13" s="10" t="inlineStr">
        <is>
          <t>La plupart des évolutions demandent des contournements</t>
        </is>
      </c>
      <c r="E13" s="10" t="inlineStr">
        <is>
          <t>De la dette, évolutions possibles avec précaution</t>
        </is>
      </c>
      <c r="F13" s="10" t="inlineStr">
        <is>
          <t>Peu de dette, évolutions prévisibles</t>
        </is>
      </c>
      <c r="G13" s="10" t="inlineStr">
        <is>
          <t>Propre, documentée, évolutions routinières</t>
        </is>
      </c>
    </row>
    <row r="14">
      <c r="A14" s="8" t="inlineStr">
        <is>
          <t>Sécurité</t>
        </is>
      </c>
      <c r="B14" s="9" t="n">
        <v>0.25</v>
      </c>
      <c r="C14" s="10" t="inlineStr">
        <is>
          <t>Vulnérabilités connues non corrigées, pas de vrai contrôle d'accès</t>
        </is>
      </c>
      <c r="D14" s="10" t="inlineStr">
        <is>
          <t>Correctifs irréguliers, comptes partagés</t>
        </is>
      </c>
      <c r="E14" s="10" t="inlineStr">
        <is>
          <t>Corrigée, mais des points faibles (comptes partagés, pas de journalisation)</t>
        </is>
      </c>
      <c r="F14" s="10" t="inlineStr">
        <is>
          <t>Corrigée, comptes nominatifs, journalisation partielle</t>
        </is>
      </c>
      <c r="G14" s="10" t="inlineStr">
        <is>
          <t>Corrigée, comptes nominatifs, journalisation, revue faite</t>
        </is>
      </c>
    </row>
    <row r="15">
      <c r="A15" s="8" t="inlineStr">
        <is>
          <t>Coût de fonctionnement</t>
        </is>
      </c>
      <c r="B15" s="9" t="n">
        <v>0.15</v>
      </c>
      <c r="C15" s="10" t="inlineStr">
        <is>
          <t>Coût très supérieur à ce que justifie la fonction</t>
        </is>
      </c>
      <c r="D15" s="10" t="inlineStr">
        <is>
          <t>Coût nettement élevé pour la fonction</t>
        </is>
      </c>
      <c r="E15" s="10" t="inlineStr">
        <is>
          <t>Coût en rapport avec la fonction</t>
        </is>
      </c>
      <c r="F15" s="10" t="inlineStr">
        <is>
          <t>Coût un peu inférieur aux alternatives</t>
        </is>
      </c>
      <c r="G15" s="10" t="inlineStr">
        <is>
          <t>Coût faible et prévisible pour la fonction</t>
        </is>
      </c>
    </row>
    <row r="16">
      <c r="A16" s="8" t="inlineStr">
        <is>
          <t>Compétences disponibles</t>
        </is>
      </c>
      <c r="B16" s="9" t="n">
        <v>0.15</v>
      </c>
      <c r="C16" s="10" t="inlineStr">
        <is>
          <t>Une seule personne (ou un prestataire parti) la connaît</t>
        </is>
      </c>
      <c r="D16" s="10" t="inlineStr">
        <is>
          <t>Une personne et une documentation obsolète</t>
        </is>
      </c>
      <c r="E16" s="10" t="inlineStr">
        <is>
          <t>Deux ou trois personnes, documentation partielle</t>
        </is>
      </c>
      <c r="F16" s="10" t="inlineStr">
        <is>
          <t>Une équipe, documentation à jour</t>
        </is>
      </c>
      <c r="G16" s="10" t="inlineStr">
        <is>
          <t>Compétences disponibles en interne et sur le marché</t>
        </is>
      </c>
    </row>
    <row r="17">
      <c r="A17" s="11" t="inlineStr">
        <is>
          <t>Total (doit faire 100 %)</t>
        </is>
      </c>
      <c r="B17" s="12">
        <f>SUM(B12:B16)</f>
        <v/>
      </c>
    </row>
    <row r="19">
      <c r="A19" s="6" t="inlineStr">
        <is>
          <t>Seuils</t>
        </is>
      </c>
    </row>
    <row r="20">
      <c r="A20" s="13" t="inlineStr">
        <is>
          <t>Seuil de valeur</t>
        </is>
      </c>
      <c r="B20" s="14" t="n">
        <v>3</v>
      </c>
    </row>
    <row r="21">
      <c r="A21" s="13" t="inlineStr">
        <is>
          <t>Seuil de santé</t>
        </is>
      </c>
      <c r="B21" s="14" t="n">
        <v>3</v>
      </c>
    </row>
    <row r="22">
      <c r="A22" s="13" t="inlineStr">
        <is>
          <t>Zone de revue — bas</t>
        </is>
      </c>
      <c r="B22" s="14" t="n">
        <v>2.8</v>
      </c>
    </row>
    <row r="23">
      <c r="A23" s="13" t="inlineStr">
        <is>
          <t>Zone de revue — haut</t>
        </is>
      </c>
      <c r="B23" s="14" t="n">
        <v>3.2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10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20"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9" customWidth="1" min="13" max="13"/>
    <col width="9" customWidth="1" min="14" max="14"/>
    <col width="12" customWidth="1" min="15" max="15"/>
    <col width="14" customWidth="1" min="16" max="16"/>
    <col width="40" customWidth="1" min="17" max="17"/>
    <col hidden="1" width="13" customWidth="1" min="19" max="19"/>
    <col hidden="1" width="13" customWidth="1" min="20" max="20"/>
    <col hidden="1" width="13" customWidth="1" min="21" max="21"/>
    <col hidden="1" width="13" customWidth="1" min="22" max="22"/>
  </cols>
  <sheetData>
    <row r="1" ht="48" customHeight="1">
      <c r="A1" s="7" t="inlineStr">
        <is>
          <t>Application</t>
        </is>
      </c>
      <c r="B1" s="7" t="inlineStr">
        <is>
          <t>Catégorie</t>
        </is>
      </c>
      <c r="C1" s="7" t="inlineStr">
        <is>
          <t>Responsable métier</t>
        </is>
      </c>
      <c r="D1" s="7" t="inlineStr">
        <is>
          <t>Criticité pour les processus</t>
        </is>
      </c>
      <c r="E1" s="7" t="inlineStr">
        <is>
          <t>Utilisateurs et portée</t>
        </is>
      </c>
      <c r="F1" s="7" t="inlineStr">
        <is>
          <t>Différenciation</t>
        </is>
      </c>
      <c r="G1" s="7" t="inlineStr">
        <is>
          <t>Obligation réglementaire et contractuelle</t>
        </is>
      </c>
      <c r="H1" s="7" t="inlineStr">
        <is>
          <t>Support éditeur ou framework</t>
        </is>
      </c>
      <c r="I1" s="7" t="inlineStr">
        <is>
          <t>Dette technique</t>
        </is>
      </c>
      <c r="J1" s="7" t="inlineStr">
        <is>
          <t>Sécurité</t>
        </is>
      </c>
      <c r="K1" s="7" t="inlineStr">
        <is>
          <t>Coût de fonctionnement</t>
        </is>
      </c>
      <c r="L1" s="7" t="inlineStr">
        <is>
          <t>Compétences disponibles</t>
        </is>
      </c>
      <c r="M1" s="7" t="inlineStr">
        <is>
          <t>Valeur</t>
        </is>
      </c>
      <c r="N1" s="7" t="inlineStr">
        <is>
          <t>Santé</t>
        </is>
      </c>
      <c r="O1" s="7" t="inlineStr">
        <is>
          <t>Verdict</t>
        </is>
      </c>
      <c r="P1" s="7" t="inlineStr">
        <is>
          <t>Signal de revue</t>
        </is>
      </c>
      <c r="Q1" s="7" t="inlineStr">
        <is>
          <t>Notes</t>
        </is>
      </c>
      <c r="S1" t="inlineStr">
        <is>
          <t>Investir</t>
        </is>
      </c>
      <c r="T1" t="inlineStr">
        <is>
          <t>Migrer</t>
        </is>
      </c>
      <c r="U1" t="inlineStr">
        <is>
          <t>Tolérer</t>
        </is>
      </c>
      <c r="V1" t="inlineStr">
        <is>
          <t>Éliminer</t>
        </is>
      </c>
    </row>
    <row r="2">
      <c r="C2" s="15" t="inlineStr">
        <is>
          <t>Pondérations (onglet Critères) →</t>
        </is>
      </c>
      <c r="D2" s="16">
        <f>'Critères'!$B$4</f>
        <v/>
      </c>
      <c r="E2" s="16">
        <f>'Critères'!$B$5</f>
        <v/>
      </c>
      <c r="F2" s="16">
        <f>'Critères'!$B$6</f>
        <v/>
      </c>
      <c r="G2" s="16">
        <f>'Critères'!$B$7</f>
        <v/>
      </c>
      <c r="H2" s="16">
        <f>'Critères'!$B$12</f>
        <v/>
      </c>
      <c r="I2" s="16">
        <f>'Critères'!$B$13</f>
        <v/>
      </c>
      <c r="J2" s="16">
        <f>'Critères'!$B$14</f>
        <v/>
      </c>
      <c r="K2" s="16">
        <f>'Critères'!$B$15</f>
        <v/>
      </c>
      <c r="L2" s="16">
        <f>'Critères'!$B$16</f>
        <v/>
      </c>
    </row>
    <row r="3">
      <c r="A3" s="17" t="inlineStr">
        <is>
          <t>[Exemple] ERP (finance, achats, planification)</t>
        </is>
      </c>
      <c r="B3" s="17" t="inlineStr">
        <is>
          <t>Cœur d'activité</t>
        </is>
      </c>
      <c r="C3" s="17" t="inlineStr"/>
      <c r="D3" s="18" t="n">
        <v>5</v>
      </c>
      <c r="E3" s="18" t="n">
        <v>5</v>
      </c>
      <c r="F3" s="18" t="n">
        <v>3</v>
      </c>
      <c r="G3" s="18" t="n">
        <v>5</v>
      </c>
      <c r="H3" s="18" t="n">
        <v>4</v>
      </c>
      <c r="I3" s="18" t="n">
        <v>3</v>
      </c>
      <c r="J3" s="18" t="n">
        <v>4</v>
      </c>
      <c r="K3" s="18" t="n">
        <v>3</v>
      </c>
      <c r="L3" s="18" t="n">
        <v>4</v>
      </c>
      <c r="M3" s="19">
        <f>IF(COUNT(D3:G3)&lt;4,NA(),ROUND(SUMPRODUCT(D3:G3,$D$2:$G$2)/SUM($D$2:$G$2),2))</f>
        <v/>
      </c>
      <c r="N3" s="19">
        <f>IF(COUNT(H3:L3)&lt;5,NA(),ROUND(SUMPRODUCT(H3:L3,$H$2:$L$2)/SUM($H$2:$L$2),2))</f>
        <v/>
      </c>
      <c r="O3" s="20">
        <f>IF(OR(ISNA(M3),ISNA(N3)),"",IF(M3&gt;='Critères'!$B$20,IF(N3&gt;='Critères'!$B$21,"Investir","Migrer"),IF(N3&gt;='Critères'!$B$21,"Tolérer","Éliminer")))</f>
        <v/>
      </c>
      <c r="P3" s="21">
        <f>IF(OR(ISNA(M3),ISNA(N3)),"",IF(OR(AND(M3&gt;='Critères'!$B$22,M3&lt;='Critères'!$B$23),AND(N3&gt;='Critères'!$B$22,N3&lt;='Critères'!$B$23)),"À revoir",""))</f>
        <v/>
      </c>
      <c r="Q3" s="17" t="n"/>
      <c r="S3">
        <f>IF(O3="Investir",M3,NA())</f>
        <v/>
      </c>
      <c r="T3">
        <f>IF(O3="Migrer",M3,NA())</f>
        <v/>
      </c>
      <c r="U3">
        <f>IF(O3="Tolérer",M3,NA())</f>
        <v/>
      </c>
      <c r="V3">
        <f>IF(O3="Éliminer",M3,NA())</f>
        <v/>
      </c>
    </row>
    <row r="4">
      <c r="A4" s="17" t="inlineStr">
        <is>
          <t>[Exemple] Application qualité et traçabilité maison</t>
        </is>
      </c>
      <c r="B4" s="17" t="inlineStr">
        <is>
          <t>Qualité</t>
        </is>
      </c>
      <c r="C4" s="17" t="inlineStr"/>
      <c r="D4" s="18" t="n">
        <v>5</v>
      </c>
      <c r="E4" s="18" t="n">
        <v>3</v>
      </c>
      <c r="F4" s="18" t="n">
        <v>4</v>
      </c>
      <c r="G4" s="18" t="n">
        <v>5</v>
      </c>
      <c r="H4" s="18" t="n">
        <v>1</v>
      </c>
      <c r="I4" s="18" t="n">
        <v>1</v>
      </c>
      <c r="J4" s="18" t="n">
        <v>2</v>
      </c>
      <c r="K4" s="18" t="n">
        <v>3</v>
      </c>
      <c r="L4" s="18" t="n">
        <v>1</v>
      </c>
      <c r="M4" s="19">
        <f>IF(COUNT(D4:G4)&lt;4,NA(),ROUND(SUMPRODUCT(D4:G4,$D$2:$G$2)/SUM($D$2:$G$2),2))</f>
        <v/>
      </c>
      <c r="N4" s="19">
        <f>IF(COUNT(H4:L4)&lt;5,NA(),ROUND(SUMPRODUCT(H4:L4,$H$2:$L$2)/SUM($H$2:$L$2),2))</f>
        <v/>
      </c>
      <c r="O4" s="20">
        <f>IF(OR(ISNA(M4),ISNA(N4)),"",IF(M4&gt;='Critères'!$B$20,IF(N4&gt;='Critères'!$B$21,"Investir","Migrer"),IF(N4&gt;='Critères'!$B$21,"Tolérer","Éliminer")))</f>
        <v/>
      </c>
      <c r="P4" s="21">
        <f>IF(OR(ISNA(M4),ISNA(N4)),"",IF(OR(AND(M4&gt;='Critères'!$B$22,M4&lt;='Critères'!$B$23),AND(N4&gt;='Critères'!$B$22,N4&lt;='Critères'!$B$23)),"À revoir",""))</f>
        <v/>
      </c>
      <c r="Q4" s="17" t="n"/>
      <c r="S4">
        <f>IF(O4="Investir",M4,NA())</f>
        <v/>
      </c>
      <c r="T4">
        <f>IF(O4="Migrer",M4,NA())</f>
        <v/>
      </c>
      <c r="U4">
        <f>IF(O4="Tolérer",M4,NA())</f>
        <v/>
      </c>
      <c r="V4">
        <f>IF(O4="Éliminer",M4,NA())</f>
        <v/>
      </c>
    </row>
    <row r="5">
      <c r="A5" s="17" t="inlineStr">
        <is>
          <t>[Exemple] Ancien intranet</t>
        </is>
      </c>
      <c r="B5" s="17" t="inlineStr">
        <is>
          <t>Collaboration</t>
        </is>
      </c>
      <c r="C5" s="17" t="inlineStr"/>
      <c r="D5" s="18" t="n">
        <v>1</v>
      </c>
      <c r="E5" s="18" t="n">
        <v>3</v>
      </c>
      <c r="F5" s="18" t="n">
        <v>1</v>
      </c>
      <c r="G5" s="18" t="n">
        <v>1</v>
      </c>
      <c r="H5" s="18" t="n">
        <v>1</v>
      </c>
      <c r="I5" s="18" t="n">
        <v>2</v>
      </c>
      <c r="J5" s="18" t="n">
        <v>1</v>
      </c>
      <c r="K5" s="18" t="n">
        <v>2</v>
      </c>
      <c r="L5" s="18" t="n">
        <v>2</v>
      </c>
      <c r="M5" s="19">
        <f>IF(COUNT(D5:G5)&lt;4,NA(),ROUND(SUMPRODUCT(D5:G5,$D$2:$G$2)/SUM($D$2:$G$2),2))</f>
        <v/>
      </c>
      <c r="N5" s="19">
        <f>IF(COUNT(H5:L5)&lt;5,NA(),ROUND(SUMPRODUCT(H5:L5,$H$2:$L$2)/SUM($H$2:$L$2),2))</f>
        <v/>
      </c>
      <c r="O5" s="20">
        <f>IF(OR(ISNA(M5),ISNA(N5)),"",IF(M5&gt;='Critères'!$B$20,IF(N5&gt;='Critères'!$B$21,"Investir","Migrer"),IF(N5&gt;='Critères'!$B$21,"Tolérer","Éliminer")))</f>
        <v/>
      </c>
      <c r="P5" s="21">
        <f>IF(OR(ISNA(M5),ISNA(N5)),"",IF(OR(AND(M5&gt;='Critères'!$B$22,M5&lt;='Critères'!$B$23),AND(N5&gt;='Critères'!$B$22,N5&lt;='Critères'!$B$23)),"À revoir",""))</f>
        <v/>
      </c>
      <c r="Q5" s="17" t="n"/>
      <c r="S5">
        <f>IF(O5="Investir",M5,NA())</f>
        <v/>
      </c>
      <c r="T5">
        <f>IF(O5="Migrer",M5,NA())</f>
        <v/>
      </c>
      <c r="U5">
        <f>IF(O5="Tolérer",M5,NA())</f>
        <v/>
      </c>
      <c r="V5">
        <f>IF(O5="Éliminer",M5,NA())</f>
        <v/>
      </c>
    </row>
    <row r="6">
      <c r="A6" s="10" t="n"/>
      <c r="B6" s="10" t="n"/>
      <c r="C6" s="10" t="n"/>
      <c r="D6" s="22" t="n"/>
      <c r="E6" s="22" t="n"/>
      <c r="F6" s="22" t="n"/>
      <c r="G6" s="22" t="n"/>
      <c r="H6" s="22" t="n"/>
      <c r="I6" s="22" t="n"/>
      <c r="J6" s="22" t="n"/>
      <c r="K6" s="22" t="n"/>
      <c r="L6" s="22" t="n"/>
      <c r="M6" s="19">
        <f>IF(COUNT(D6:G6)&lt;4,NA(),ROUND(SUMPRODUCT(D6:G6,$D$2:$G$2)/SUM($D$2:$G$2),2))</f>
        <v/>
      </c>
      <c r="N6" s="19">
        <f>IF(COUNT(H6:L6)&lt;5,NA(),ROUND(SUMPRODUCT(H6:L6,$H$2:$L$2)/SUM($H$2:$L$2),2))</f>
        <v/>
      </c>
      <c r="O6" s="20">
        <f>IF(OR(ISNA(M6),ISNA(N6)),"",IF(M6&gt;='Critères'!$B$20,IF(N6&gt;='Critères'!$B$21,"Investir","Migrer"),IF(N6&gt;='Critères'!$B$21,"Tolérer","Éliminer")))</f>
        <v/>
      </c>
      <c r="P6" s="21">
        <f>IF(OR(ISNA(M6),ISNA(N6)),"",IF(OR(AND(M6&gt;='Critères'!$B$22,M6&lt;='Critères'!$B$23),AND(N6&gt;='Critères'!$B$22,N6&lt;='Critères'!$B$23)),"À revoir",""))</f>
        <v/>
      </c>
      <c r="Q6" s="10" t="n"/>
      <c r="S6">
        <f>IF(O6="Investir",M6,NA())</f>
        <v/>
      </c>
      <c r="T6">
        <f>IF(O6="Migrer",M6,NA())</f>
        <v/>
      </c>
      <c r="U6">
        <f>IF(O6="Tolérer",M6,NA())</f>
        <v/>
      </c>
      <c r="V6">
        <f>IF(O6="Éliminer",M6,NA())</f>
        <v/>
      </c>
    </row>
    <row r="7">
      <c r="A7" s="10" t="n"/>
      <c r="B7" s="10" t="n"/>
      <c r="C7" s="10" t="n"/>
      <c r="D7" s="22" t="n"/>
      <c r="E7" s="22" t="n"/>
      <c r="F7" s="22" t="n"/>
      <c r="G7" s="22" t="n"/>
      <c r="H7" s="22" t="n"/>
      <c r="I7" s="22" t="n"/>
      <c r="J7" s="22" t="n"/>
      <c r="K7" s="22" t="n"/>
      <c r="L7" s="22" t="n"/>
      <c r="M7" s="19">
        <f>IF(COUNT(D7:G7)&lt;4,NA(),ROUND(SUMPRODUCT(D7:G7,$D$2:$G$2)/SUM($D$2:$G$2),2))</f>
        <v/>
      </c>
      <c r="N7" s="19">
        <f>IF(COUNT(H7:L7)&lt;5,NA(),ROUND(SUMPRODUCT(H7:L7,$H$2:$L$2)/SUM($H$2:$L$2),2))</f>
        <v/>
      </c>
      <c r="O7" s="20">
        <f>IF(OR(ISNA(M7),ISNA(N7)),"",IF(M7&gt;='Critères'!$B$20,IF(N7&gt;='Critères'!$B$21,"Investir","Migrer"),IF(N7&gt;='Critères'!$B$21,"Tolérer","Éliminer")))</f>
        <v/>
      </c>
      <c r="P7" s="21">
        <f>IF(OR(ISNA(M7),ISNA(N7)),"",IF(OR(AND(M7&gt;='Critères'!$B$22,M7&lt;='Critères'!$B$23),AND(N7&gt;='Critères'!$B$22,N7&lt;='Critères'!$B$23)),"À revoir",""))</f>
        <v/>
      </c>
      <c r="Q7" s="10" t="n"/>
      <c r="S7">
        <f>IF(O7="Investir",M7,NA())</f>
        <v/>
      </c>
      <c r="T7">
        <f>IF(O7="Migrer",M7,NA())</f>
        <v/>
      </c>
      <c r="U7">
        <f>IF(O7="Tolérer",M7,NA())</f>
        <v/>
      </c>
      <c r="V7">
        <f>IF(O7="Éliminer",M7,NA())</f>
        <v/>
      </c>
    </row>
    <row r="8">
      <c r="A8" s="10" t="n"/>
      <c r="B8" s="10" t="n"/>
      <c r="C8" s="10" t="n"/>
      <c r="D8" s="22" t="n"/>
      <c r="E8" s="22" t="n"/>
      <c r="F8" s="22" t="n"/>
      <c r="G8" s="22" t="n"/>
      <c r="H8" s="22" t="n"/>
      <c r="I8" s="22" t="n"/>
      <c r="J8" s="22" t="n"/>
      <c r="K8" s="22" t="n"/>
      <c r="L8" s="22" t="n"/>
      <c r="M8" s="19">
        <f>IF(COUNT(D8:G8)&lt;4,NA(),ROUND(SUMPRODUCT(D8:G8,$D$2:$G$2)/SUM($D$2:$G$2),2))</f>
        <v/>
      </c>
      <c r="N8" s="19">
        <f>IF(COUNT(H8:L8)&lt;5,NA(),ROUND(SUMPRODUCT(H8:L8,$H$2:$L$2)/SUM($H$2:$L$2),2))</f>
        <v/>
      </c>
      <c r="O8" s="20">
        <f>IF(OR(ISNA(M8),ISNA(N8)),"",IF(M8&gt;='Critères'!$B$20,IF(N8&gt;='Critères'!$B$21,"Investir","Migrer"),IF(N8&gt;='Critères'!$B$21,"Tolérer","Éliminer")))</f>
        <v/>
      </c>
      <c r="P8" s="21">
        <f>IF(OR(ISNA(M8),ISNA(N8)),"",IF(OR(AND(M8&gt;='Critères'!$B$22,M8&lt;='Critères'!$B$23),AND(N8&gt;='Critères'!$B$22,N8&lt;='Critères'!$B$23)),"À revoir",""))</f>
        <v/>
      </c>
      <c r="Q8" s="10" t="n"/>
      <c r="S8">
        <f>IF(O8="Investir",M8,NA())</f>
        <v/>
      </c>
      <c r="T8">
        <f>IF(O8="Migrer",M8,NA())</f>
        <v/>
      </c>
      <c r="U8">
        <f>IF(O8="Tolérer",M8,NA())</f>
        <v/>
      </c>
      <c r="V8">
        <f>IF(O8="Éliminer",M8,NA())</f>
        <v/>
      </c>
    </row>
    <row r="9">
      <c r="A9" s="10" t="n"/>
      <c r="B9" s="10" t="n"/>
      <c r="C9" s="10" t="n"/>
      <c r="D9" s="22" t="n"/>
      <c r="E9" s="22" t="n"/>
      <c r="F9" s="22" t="n"/>
      <c r="G9" s="22" t="n"/>
      <c r="H9" s="22" t="n"/>
      <c r="I9" s="22" t="n"/>
      <c r="J9" s="22" t="n"/>
      <c r="K9" s="22" t="n"/>
      <c r="L9" s="22" t="n"/>
      <c r="M9" s="19">
        <f>IF(COUNT(D9:G9)&lt;4,NA(),ROUND(SUMPRODUCT(D9:G9,$D$2:$G$2)/SUM($D$2:$G$2),2))</f>
        <v/>
      </c>
      <c r="N9" s="19">
        <f>IF(COUNT(H9:L9)&lt;5,NA(),ROUND(SUMPRODUCT(H9:L9,$H$2:$L$2)/SUM($H$2:$L$2),2))</f>
        <v/>
      </c>
      <c r="O9" s="20">
        <f>IF(OR(ISNA(M9),ISNA(N9)),"",IF(M9&gt;='Critères'!$B$20,IF(N9&gt;='Critères'!$B$21,"Investir","Migrer"),IF(N9&gt;='Critères'!$B$21,"Tolérer","Éliminer")))</f>
        <v/>
      </c>
      <c r="P9" s="21">
        <f>IF(OR(ISNA(M9),ISNA(N9)),"",IF(OR(AND(M9&gt;='Critères'!$B$22,M9&lt;='Critères'!$B$23),AND(N9&gt;='Critères'!$B$22,N9&lt;='Critères'!$B$23)),"À revoir",""))</f>
        <v/>
      </c>
      <c r="Q9" s="10" t="n"/>
      <c r="S9">
        <f>IF(O9="Investir",M9,NA())</f>
        <v/>
      </c>
      <c r="T9">
        <f>IF(O9="Migrer",M9,NA())</f>
        <v/>
      </c>
      <c r="U9">
        <f>IF(O9="Tolérer",M9,NA())</f>
        <v/>
      </c>
      <c r="V9">
        <f>IF(O9="Éliminer",M9,NA())</f>
        <v/>
      </c>
    </row>
    <row r="10">
      <c r="A10" s="10" t="n"/>
      <c r="B10" s="10" t="n"/>
      <c r="C10" s="10" t="n"/>
      <c r="D10" s="22" t="n"/>
      <c r="E10" s="22" t="n"/>
      <c r="F10" s="22" t="n"/>
      <c r="G10" s="22" t="n"/>
      <c r="H10" s="22" t="n"/>
      <c r="I10" s="22" t="n"/>
      <c r="J10" s="22" t="n"/>
      <c r="K10" s="22" t="n"/>
      <c r="L10" s="22" t="n"/>
      <c r="M10" s="19">
        <f>IF(COUNT(D10:G10)&lt;4,NA(),ROUND(SUMPRODUCT(D10:G10,$D$2:$G$2)/SUM($D$2:$G$2),2))</f>
        <v/>
      </c>
      <c r="N10" s="19">
        <f>IF(COUNT(H10:L10)&lt;5,NA(),ROUND(SUMPRODUCT(H10:L10,$H$2:$L$2)/SUM($H$2:$L$2),2))</f>
        <v/>
      </c>
      <c r="O10" s="20">
        <f>IF(OR(ISNA(M10),ISNA(N10)),"",IF(M10&gt;='Critères'!$B$20,IF(N10&gt;='Critères'!$B$21,"Investir","Migrer"),IF(N10&gt;='Critères'!$B$21,"Tolérer","Éliminer")))</f>
        <v/>
      </c>
      <c r="P10" s="21">
        <f>IF(OR(ISNA(M10),ISNA(N10)),"",IF(OR(AND(M10&gt;='Critères'!$B$22,M10&lt;='Critères'!$B$23),AND(N10&gt;='Critères'!$B$22,N10&lt;='Critères'!$B$23)),"À revoir",""))</f>
        <v/>
      </c>
      <c r="Q10" s="10" t="n"/>
      <c r="S10">
        <f>IF(O10="Investir",M10,NA())</f>
        <v/>
      </c>
      <c r="T10">
        <f>IF(O10="Migrer",M10,NA())</f>
        <v/>
      </c>
      <c r="U10">
        <f>IF(O10="Tolérer",M10,NA())</f>
        <v/>
      </c>
      <c r="V10">
        <f>IF(O10="Éliminer",M10,NA())</f>
        <v/>
      </c>
    </row>
    <row r="11">
      <c r="A11" s="10" t="n"/>
      <c r="B11" s="10" t="n"/>
      <c r="C11" s="10" t="n"/>
      <c r="D11" s="22" t="n"/>
      <c r="E11" s="22" t="n"/>
      <c r="F11" s="22" t="n"/>
      <c r="G11" s="22" t="n"/>
      <c r="H11" s="22" t="n"/>
      <c r="I11" s="22" t="n"/>
      <c r="J11" s="22" t="n"/>
      <c r="K11" s="22" t="n"/>
      <c r="L11" s="22" t="n"/>
      <c r="M11" s="19">
        <f>IF(COUNT(D11:G11)&lt;4,NA(),ROUND(SUMPRODUCT(D11:G11,$D$2:$G$2)/SUM($D$2:$G$2),2))</f>
        <v/>
      </c>
      <c r="N11" s="19">
        <f>IF(COUNT(H11:L11)&lt;5,NA(),ROUND(SUMPRODUCT(H11:L11,$H$2:$L$2)/SUM($H$2:$L$2),2))</f>
        <v/>
      </c>
      <c r="O11" s="20">
        <f>IF(OR(ISNA(M11),ISNA(N11)),"",IF(M11&gt;='Critères'!$B$20,IF(N11&gt;='Critères'!$B$21,"Investir","Migrer"),IF(N11&gt;='Critères'!$B$21,"Tolérer","Éliminer")))</f>
        <v/>
      </c>
      <c r="P11" s="21">
        <f>IF(OR(ISNA(M11),ISNA(N11)),"",IF(OR(AND(M11&gt;='Critères'!$B$22,M11&lt;='Critères'!$B$23),AND(N11&gt;='Critères'!$B$22,N11&lt;='Critères'!$B$23)),"À revoir",""))</f>
        <v/>
      </c>
      <c r="Q11" s="10" t="n"/>
      <c r="S11">
        <f>IF(O11="Investir",M11,NA())</f>
        <v/>
      </c>
      <c r="T11">
        <f>IF(O11="Migrer",M11,NA())</f>
        <v/>
      </c>
      <c r="U11">
        <f>IF(O11="Tolérer",M11,NA())</f>
        <v/>
      </c>
      <c r="V11">
        <f>IF(O11="Éliminer",M11,NA())</f>
        <v/>
      </c>
    </row>
    <row r="12">
      <c r="A12" s="10" t="n"/>
      <c r="B12" s="10" t="n"/>
      <c r="C12" s="10" t="n"/>
      <c r="D12" s="22" t="n"/>
      <c r="E12" s="22" t="n"/>
      <c r="F12" s="22" t="n"/>
      <c r="G12" s="22" t="n"/>
      <c r="H12" s="22" t="n"/>
      <c r="I12" s="22" t="n"/>
      <c r="J12" s="22" t="n"/>
      <c r="K12" s="22" t="n"/>
      <c r="L12" s="22" t="n"/>
      <c r="M12" s="19">
        <f>IF(COUNT(D12:G12)&lt;4,NA(),ROUND(SUMPRODUCT(D12:G12,$D$2:$G$2)/SUM($D$2:$G$2),2))</f>
        <v/>
      </c>
      <c r="N12" s="19">
        <f>IF(COUNT(H12:L12)&lt;5,NA(),ROUND(SUMPRODUCT(H12:L12,$H$2:$L$2)/SUM($H$2:$L$2),2))</f>
        <v/>
      </c>
      <c r="O12" s="20">
        <f>IF(OR(ISNA(M12),ISNA(N12)),"",IF(M12&gt;='Critères'!$B$20,IF(N12&gt;='Critères'!$B$21,"Investir","Migrer"),IF(N12&gt;='Critères'!$B$21,"Tolérer","Éliminer")))</f>
        <v/>
      </c>
      <c r="P12" s="21">
        <f>IF(OR(ISNA(M12),ISNA(N12)),"",IF(OR(AND(M12&gt;='Critères'!$B$22,M12&lt;='Critères'!$B$23),AND(N12&gt;='Critères'!$B$22,N12&lt;='Critères'!$B$23)),"À revoir",""))</f>
        <v/>
      </c>
      <c r="Q12" s="10" t="n"/>
      <c r="S12">
        <f>IF(O12="Investir",M12,NA())</f>
        <v/>
      </c>
      <c r="T12">
        <f>IF(O12="Migrer",M12,NA())</f>
        <v/>
      </c>
      <c r="U12">
        <f>IF(O12="Tolérer",M12,NA())</f>
        <v/>
      </c>
      <c r="V12">
        <f>IF(O12="Éliminer",M12,NA())</f>
        <v/>
      </c>
    </row>
    <row r="13">
      <c r="A13" s="10" t="n"/>
      <c r="B13" s="10" t="n"/>
      <c r="C13" s="10" t="n"/>
      <c r="D13" s="22" t="n"/>
      <c r="E13" s="22" t="n"/>
      <c r="F13" s="22" t="n"/>
      <c r="G13" s="22" t="n"/>
      <c r="H13" s="22" t="n"/>
      <c r="I13" s="22" t="n"/>
      <c r="J13" s="22" t="n"/>
      <c r="K13" s="22" t="n"/>
      <c r="L13" s="22" t="n"/>
      <c r="M13" s="19">
        <f>IF(COUNT(D13:G13)&lt;4,NA(),ROUND(SUMPRODUCT(D13:G13,$D$2:$G$2)/SUM($D$2:$G$2),2))</f>
        <v/>
      </c>
      <c r="N13" s="19">
        <f>IF(COUNT(H13:L13)&lt;5,NA(),ROUND(SUMPRODUCT(H13:L13,$H$2:$L$2)/SUM($H$2:$L$2),2))</f>
        <v/>
      </c>
      <c r="O13" s="20">
        <f>IF(OR(ISNA(M13),ISNA(N13)),"",IF(M13&gt;='Critères'!$B$20,IF(N13&gt;='Critères'!$B$21,"Investir","Migrer"),IF(N13&gt;='Critères'!$B$21,"Tolérer","Éliminer")))</f>
        <v/>
      </c>
      <c r="P13" s="21">
        <f>IF(OR(ISNA(M13),ISNA(N13)),"",IF(OR(AND(M13&gt;='Critères'!$B$22,M13&lt;='Critères'!$B$23),AND(N13&gt;='Critères'!$B$22,N13&lt;='Critères'!$B$23)),"À revoir",""))</f>
        <v/>
      </c>
      <c r="Q13" s="10" t="n"/>
      <c r="S13">
        <f>IF(O13="Investir",M13,NA())</f>
        <v/>
      </c>
      <c r="T13">
        <f>IF(O13="Migrer",M13,NA())</f>
        <v/>
      </c>
      <c r="U13">
        <f>IF(O13="Tolérer",M13,NA())</f>
        <v/>
      </c>
      <c r="V13">
        <f>IF(O13="Éliminer",M13,NA())</f>
        <v/>
      </c>
    </row>
    <row r="14">
      <c r="A14" s="10" t="n"/>
      <c r="B14" s="10" t="n"/>
      <c r="C14" s="10" t="n"/>
      <c r="D14" s="22" t="n"/>
      <c r="E14" s="22" t="n"/>
      <c r="F14" s="22" t="n"/>
      <c r="G14" s="22" t="n"/>
      <c r="H14" s="22" t="n"/>
      <c r="I14" s="22" t="n"/>
      <c r="J14" s="22" t="n"/>
      <c r="K14" s="22" t="n"/>
      <c r="L14" s="22" t="n"/>
      <c r="M14" s="19">
        <f>IF(COUNT(D14:G14)&lt;4,NA(),ROUND(SUMPRODUCT(D14:G14,$D$2:$G$2)/SUM($D$2:$G$2),2))</f>
        <v/>
      </c>
      <c r="N14" s="19">
        <f>IF(COUNT(H14:L14)&lt;5,NA(),ROUND(SUMPRODUCT(H14:L14,$H$2:$L$2)/SUM($H$2:$L$2),2))</f>
        <v/>
      </c>
      <c r="O14" s="20">
        <f>IF(OR(ISNA(M14),ISNA(N14)),"",IF(M14&gt;='Critères'!$B$20,IF(N14&gt;='Critères'!$B$21,"Investir","Migrer"),IF(N14&gt;='Critères'!$B$21,"Tolérer","Éliminer")))</f>
        <v/>
      </c>
      <c r="P14" s="21">
        <f>IF(OR(ISNA(M14),ISNA(N14)),"",IF(OR(AND(M14&gt;='Critères'!$B$22,M14&lt;='Critères'!$B$23),AND(N14&gt;='Critères'!$B$22,N14&lt;='Critères'!$B$23)),"À revoir",""))</f>
        <v/>
      </c>
      <c r="Q14" s="10" t="n"/>
      <c r="S14">
        <f>IF(O14="Investir",M14,NA())</f>
        <v/>
      </c>
      <c r="T14">
        <f>IF(O14="Migrer",M14,NA())</f>
        <v/>
      </c>
      <c r="U14">
        <f>IF(O14="Tolérer",M14,NA())</f>
        <v/>
      </c>
      <c r="V14">
        <f>IF(O14="Éliminer",M14,NA())</f>
        <v/>
      </c>
    </row>
    <row r="15">
      <c r="A15" s="10" t="n"/>
      <c r="B15" s="10" t="n"/>
      <c r="C15" s="10" t="n"/>
      <c r="D15" s="22" t="n"/>
      <c r="E15" s="22" t="n"/>
      <c r="F15" s="22" t="n"/>
      <c r="G15" s="22" t="n"/>
      <c r="H15" s="22" t="n"/>
      <c r="I15" s="22" t="n"/>
      <c r="J15" s="22" t="n"/>
      <c r="K15" s="22" t="n"/>
      <c r="L15" s="22" t="n"/>
      <c r="M15" s="19">
        <f>IF(COUNT(D15:G15)&lt;4,NA(),ROUND(SUMPRODUCT(D15:G15,$D$2:$G$2)/SUM($D$2:$G$2),2))</f>
        <v/>
      </c>
      <c r="N15" s="19">
        <f>IF(COUNT(H15:L15)&lt;5,NA(),ROUND(SUMPRODUCT(H15:L15,$H$2:$L$2)/SUM($H$2:$L$2),2))</f>
        <v/>
      </c>
      <c r="O15" s="20">
        <f>IF(OR(ISNA(M15),ISNA(N15)),"",IF(M15&gt;='Critères'!$B$20,IF(N15&gt;='Critères'!$B$21,"Investir","Migrer"),IF(N15&gt;='Critères'!$B$21,"Tolérer","Éliminer")))</f>
        <v/>
      </c>
      <c r="P15" s="21">
        <f>IF(OR(ISNA(M15),ISNA(N15)),"",IF(OR(AND(M15&gt;='Critères'!$B$22,M15&lt;='Critères'!$B$23),AND(N15&gt;='Critères'!$B$22,N15&lt;='Critères'!$B$23)),"À revoir",""))</f>
        <v/>
      </c>
      <c r="Q15" s="10" t="n"/>
      <c r="S15">
        <f>IF(O15="Investir",M15,NA())</f>
        <v/>
      </c>
      <c r="T15">
        <f>IF(O15="Migrer",M15,NA())</f>
        <v/>
      </c>
      <c r="U15">
        <f>IF(O15="Tolérer",M15,NA())</f>
        <v/>
      </c>
      <c r="V15">
        <f>IF(O15="Éliminer",M15,NA())</f>
        <v/>
      </c>
    </row>
    <row r="16">
      <c r="A16" s="10" t="n"/>
      <c r="B16" s="10" t="n"/>
      <c r="C16" s="10" t="n"/>
      <c r="D16" s="22" t="n"/>
      <c r="E16" s="22" t="n"/>
      <c r="F16" s="22" t="n"/>
      <c r="G16" s="22" t="n"/>
      <c r="H16" s="22" t="n"/>
      <c r="I16" s="22" t="n"/>
      <c r="J16" s="22" t="n"/>
      <c r="K16" s="22" t="n"/>
      <c r="L16" s="22" t="n"/>
      <c r="M16" s="19">
        <f>IF(COUNT(D16:G16)&lt;4,NA(),ROUND(SUMPRODUCT(D16:G16,$D$2:$G$2)/SUM($D$2:$G$2),2))</f>
        <v/>
      </c>
      <c r="N16" s="19">
        <f>IF(COUNT(H16:L16)&lt;5,NA(),ROUND(SUMPRODUCT(H16:L16,$H$2:$L$2)/SUM($H$2:$L$2),2))</f>
        <v/>
      </c>
      <c r="O16" s="20">
        <f>IF(OR(ISNA(M16),ISNA(N16)),"",IF(M16&gt;='Critères'!$B$20,IF(N16&gt;='Critères'!$B$21,"Investir","Migrer"),IF(N16&gt;='Critères'!$B$21,"Tolérer","Éliminer")))</f>
        <v/>
      </c>
      <c r="P16" s="21">
        <f>IF(OR(ISNA(M16),ISNA(N16)),"",IF(OR(AND(M16&gt;='Critères'!$B$22,M16&lt;='Critères'!$B$23),AND(N16&gt;='Critères'!$B$22,N16&lt;='Critères'!$B$23)),"À revoir",""))</f>
        <v/>
      </c>
      <c r="Q16" s="10" t="n"/>
      <c r="S16">
        <f>IF(O16="Investir",M16,NA())</f>
        <v/>
      </c>
      <c r="T16">
        <f>IF(O16="Migrer",M16,NA())</f>
        <v/>
      </c>
      <c r="U16">
        <f>IF(O16="Tolérer",M16,NA())</f>
        <v/>
      </c>
      <c r="V16">
        <f>IF(O16="Éliminer",M16,NA())</f>
        <v/>
      </c>
    </row>
    <row r="17">
      <c r="A17" s="10" t="n"/>
      <c r="B17" s="10" t="n"/>
      <c r="C17" s="10" t="n"/>
      <c r="D17" s="22" t="n"/>
      <c r="E17" s="22" t="n"/>
      <c r="F17" s="22" t="n"/>
      <c r="G17" s="22" t="n"/>
      <c r="H17" s="22" t="n"/>
      <c r="I17" s="22" t="n"/>
      <c r="J17" s="22" t="n"/>
      <c r="K17" s="22" t="n"/>
      <c r="L17" s="22" t="n"/>
      <c r="M17" s="19">
        <f>IF(COUNT(D17:G17)&lt;4,NA(),ROUND(SUMPRODUCT(D17:G17,$D$2:$G$2)/SUM($D$2:$G$2),2))</f>
        <v/>
      </c>
      <c r="N17" s="19">
        <f>IF(COUNT(H17:L17)&lt;5,NA(),ROUND(SUMPRODUCT(H17:L17,$H$2:$L$2)/SUM($H$2:$L$2),2))</f>
        <v/>
      </c>
      <c r="O17" s="20">
        <f>IF(OR(ISNA(M17),ISNA(N17)),"",IF(M17&gt;='Critères'!$B$20,IF(N17&gt;='Critères'!$B$21,"Investir","Migrer"),IF(N17&gt;='Critères'!$B$21,"Tolérer","Éliminer")))</f>
        <v/>
      </c>
      <c r="P17" s="21">
        <f>IF(OR(ISNA(M17),ISNA(N17)),"",IF(OR(AND(M17&gt;='Critères'!$B$22,M17&lt;='Critères'!$B$23),AND(N17&gt;='Critères'!$B$22,N17&lt;='Critères'!$B$23)),"À revoir",""))</f>
        <v/>
      </c>
      <c r="Q17" s="10" t="n"/>
      <c r="S17">
        <f>IF(O17="Investir",M17,NA())</f>
        <v/>
      </c>
      <c r="T17">
        <f>IF(O17="Migrer",M17,NA())</f>
        <v/>
      </c>
      <c r="U17">
        <f>IF(O17="Tolérer",M17,NA())</f>
        <v/>
      </c>
      <c r="V17">
        <f>IF(O17="Éliminer",M17,NA())</f>
        <v/>
      </c>
    </row>
    <row r="18">
      <c r="A18" s="10" t="n"/>
      <c r="B18" s="10" t="n"/>
      <c r="C18" s="10" t="n"/>
      <c r="D18" s="22" t="n"/>
      <c r="E18" s="22" t="n"/>
      <c r="F18" s="22" t="n"/>
      <c r="G18" s="22" t="n"/>
      <c r="H18" s="22" t="n"/>
      <c r="I18" s="22" t="n"/>
      <c r="J18" s="22" t="n"/>
      <c r="K18" s="22" t="n"/>
      <c r="L18" s="22" t="n"/>
      <c r="M18" s="19">
        <f>IF(COUNT(D18:G18)&lt;4,NA(),ROUND(SUMPRODUCT(D18:G18,$D$2:$G$2)/SUM($D$2:$G$2),2))</f>
        <v/>
      </c>
      <c r="N18" s="19">
        <f>IF(COUNT(H18:L18)&lt;5,NA(),ROUND(SUMPRODUCT(H18:L18,$H$2:$L$2)/SUM($H$2:$L$2),2))</f>
        <v/>
      </c>
      <c r="O18" s="20">
        <f>IF(OR(ISNA(M18),ISNA(N18)),"",IF(M18&gt;='Critères'!$B$20,IF(N18&gt;='Critères'!$B$21,"Investir","Migrer"),IF(N18&gt;='Critères'!$B$21,"Tolérer","Éliminer")))</f>
        <v/>
      </c>
      <c r="P18" s="21">
        <f>IF(OR(ISNA(M18),ISNA(N18)),"",IF(OR(AND(M18&gt;='Critères'!$B$22,M18&lt;='Critères'!$B$23),AND(N18&gt;='Critères'!$B$22,N18&lt;='Critères'!$B$23)),"À revoir",""))</f>
        <v/>
      </c>
      <c r="Q18" s="10" t="n"/>
      <c r="S18">
        <f>IF(O18="Investir",M18,NA())</f>
        <v/>
      </c>
      <c r="T18">
        <f>IF(O18="Migrer",M18,NA())</f>
        <v/>
      </c>
      <c r="U18">
        <f>IF(O18="Tolérer",M18,NA())</f>
        <v/>
      </c>
      <c r="V18">
        <f>IF(O18="Éliminer",M18,NA())</f>
        <v/>
      </c>
    </row>
    <row r="19">
      <c r="A19" s="10" t="n"/>
      <c r="B19" s="10" t="n"/>
      <c r="C19" s="10" t="n"/>
      <c r="D19" s="22" t="n"/>
      <c r="E19" s="22" t="n"/>
      <c r="F19" s="22" t="n"/>
      <c r="G19" s="22" t="n"/>
      <c r="H19" s="22" t="n"/>
      <c r="I19" s="22" t="n"/>
      <c r="J19" s="22" t="n"/>
      <c r="K19" s="22" t="n"/>
      <c r="L19" s="22" t="n"/>
      <c r="M19" s="19">
        <f>IF(COUNT(D19:G19)&lt;4,NA(),ROUND(SUMPRODUCT(D19:G19,$D$2:$G$2)/SUM($D$2:$G$2),2))</f>
        <v/>
      </c>
      <c r="N19" s="19">
        <f>IF(COUNT(H19:L19)&lt;5,NA(),ROUND(SUMPRODUCT(H19:L19,$H$2:$L$2)/SUM($H$2:$L$2),2))</f>
        <v/>
      </c>
      <c r="O19" s="20">
        <f>IF(OR(ISNA(M19),ISNA(N19)),"",IF(M19&gt;='Critères'!$B$20,IF(N19&gt;='Critères'!$B$21,"Investir","Migrer"),IF(N19&gt;='Critères'!$B$21,"Tolérer","Éliminer")))</f>
        <v/>
      </c>
      <c r="P19" s="21">
        <f>IF(OR(ISNA(M19),ISNA(N19)),"",IF(OR(AND(M19&gt;='Critères'!$B$22,M19&lt;='Critères'!$B$23),AND(N19&gt;='Critères'!$B$22,N19&lt;='Critères'!$B$23)),"À revoir",""))</f>
        <v/>
      </c>
      <c r="Q19" s="10" t="n"/>
      <c r="S19">
        <f>IF(O19="Investir",M19,NA())</f>
        <v/>
      </c>
      <c r="T19">
        <f>IF(O19="Migrer",M19,NA())</f>
        <v/>
      </c>
      <c r="U19">
        <f>IF(O19="Tolérer",M19,NA())</f>
        <v/>
      </c>
      <c r="V19">
        <f>IF(O19="Éliminer",M19,NA())</f>
        <v/>
      </c>
    </row>
    <row r="20">
      <c r="A20" s="10" t="n"/>
      <c r="B20" s="10" t="n"/>
      <c r="C20" s="10" t="n"/>
      <c r="D20" s="22" t="n"/>
      <c r="E20" s="22" t="n"/>
      <c r="F20" s="22" t="n"/>
      <c r="G20" s="22" t="n"/>
      <c r="H20" s="22" t="n"/>
      <c r="I20" s="22" t="n"/>
      <c r="J20" s="22" t="n"/>
      <c r="K20" s="22" t="n"/>
      <c r="L20" s="22" t="n"/>
      <c r="M20" s="19">
        <f>IF(COUNT(D20:G20)&lt;4,NA(),ROUND(SUMPRODUCT(D20:G20,$D$2:$G$2)/SUM($D$2:$G$2),2))</f>
        <v/>
      </c>
      <c r="N20" s="19">
        <f>IF(COUNT(H20:L20)&lt;5,NA(),ROUND(SUMPRODUCT(H20:L20,$H$2:$L$2)/SUM($H$2:$L$2),2))</f>
        <v/>
      </c>
      <c r="O20" s="20">
        <f>IF(OR(ISNA(M20),ISNA(N20)),"",IF(M20&gt;='Critères'!$B$20,IF(N20&gt;='Critères'!$B$21,"Investir","Migrer"),IF(N20&gt;='Critères'!$B$21,"Tolérer","Éliminer")))</f>
        <v/>
      </c>
      <c r="P20" s="21">
        <f>IF(OR(ISNA(M20),ISNA(N20)),"",IF(OR(AND(M20&gt;='Critères'!$B$22,M20&lt;='Critères'!$B$23),AND(N20&gt;='Critères'!$B$22,N20&lt;='Critères'!$B$23)),"À revoir",""))</f>
        <v/>
      </c>
      <c r="Q20" s="10" t="n"/>
      <c r="S20">
        <f>IF(O20="Investir",M20,NA())</f>
        <v/>
      </c>
      <c r="T20">
        <f>IF(O20="Migrer",M20,NA())</f>
        <v/>
      </c>
      <c r="U20">
        <f>IF(O20="Tolérer",M20,NA())</f>
        <v/>
      </c>
      <c r="V20">
        <f>IF(O20="Éliminer",M20,NA())</f>
        <v/>
      </c>
    </row>
    <row r="21">
      <c r="A21" s="10" t="n"/>
      <c r="B21" s="10" t="n"/>
      <c r="C21" s="10" t="n"/>
      <c r="D21" s="22" t="n"/>
      <c r="E21" s="22" t="n"/>
      <c r="F21" s="22" t="n"/>
      <c r="G21" s="22" t="n"/>
      <c r="H21" s="22" t="n"/>
      <c r="I21" s="22" t="n"/>
      <c r="J21" s="22" t="n"/>
      <c r="K21" s="22" t="n"/>
      <c r="L21" s="22" t="n"/>
      <c r="M21" s="19">
        <f>IF(COUNT(D21:G21)&lt;4,NA(),ROUND(SUMPRODUCT(D21:G21,$D$2:$G$2)/SUM($D$2:$G$2),2))</f>
        <v/>
      </c>
      <c r="N21" s="19">
        <f>IF(COUNT(H21:L21)&lt;5,NA(),ROUND(SUMPRODUCT(H21:L21,$H$2:$L$2)/SUM($H$2:$L$2),2))</f>
        <v/>
      </c>
      <c r="O21" s="20">
        <f>IF(OR(ISNA(M21),ISNA(N21)),"",IF(M21&gt;='Critères'!$B$20,IF(N21&gt;='Critères'!$B$21,"Investir","Migrer"),IF(N21&gt;='Critères'!$B$21,"Tolérer","Éliminer")))</f>
        <v/>
      </c>
      <c r="P21" s="21">
        <f>IF(OR(ISNA(M21),ISNA(N21)),"",IF(OR(AND(M21&gt;='Critères'!$B$22,M21&lt;='Critères'!$B$23),AND(N21&gt;='Critères'!$B$22,N21&lt;='Critères'!$B$23)),"À revoir",""))</f>
        <v/>
      </c>
      <c r="Q21" s="10" t="n"/>
      <c r="S21">
        <f>IF(O21="Investir",M21,NA())</f>
        <v/>
      </c>
      <c r="T21">
        <f>IF(O21="Migrer",M21,NA())</f>
        <v/>
      </c>
      <c r="U21">
        <f>IF(O21="Tolérer",M21,NA())</f>
        <v/>
      </c>
      <c r="V21">
        <f>IF(O21="Éliminer",M21,NA())</f>
        <v/>
      </c>
    </row>
    <row r="22">
      <c r="A22" s="10" t="n"/>
      <c r="B22" s="10" t="n"/>
      <c r="C22" s="10" t="n"/>
      <c r="D22" s="22" t="n"/>
      <c r="E22" s="22" t="n"/>
      <c r="F22" s="22" t="n"/>
      <c r="G22" s="22" t="n"/>
      <c r="H22" s="22" t="n"/>
      <c r="I22" s="22" t="n"/>
      <c r="J22" s="22" t="n"/>
      <c r="K22" s="22" t="n"/>
      <c r="L22" s="22" t="n"/>
      <c r="M22" s="19">
        <f>IF(COUNT(D22:G22)&lt;4,NA(),ROUND(SUMPRODUCT(D22:G22,$D$2:$G$2)/SUM($D$2:$G$2),2))</f>
        <v/>
      </c>
      <c r="N22" s="19">
        <f>IF(COUNT(H22:L22)&lt;5,NA(),ROUND(SUMPRODUCT(H22:L22,$H$2:$L$2)/SUM($H$2:$L$2),2))</f>
        <v/>
      </c>
      <c r="O22" s="20">
        <f>IF(OR(ISNA(M22),ISNA(N22)),"",IF(M22&gt;='Critères'!$B$20,IF(N22&gt;='Critères'!$B$21,"Investir","Migrer"),IF(N22&gt;='Critères'!$B$21,"Tolérer","Éliminer")))</f>
        <v/>
      </c>
      <c r="P22" s="21">
        <f>IF(OR(ISNA(M22),ISNA(N22)),"",IF(OR(AND(M22&gt;='Critères'!$B$22,M22&lt;='Critères'!$B$23),AND(N22&gt;='Critères'!$B$22,N22&lt;='Critères'!$B$23)),"À revoir",""))</f>
        <v/>
      </c>
      <c r="Q22" s="10" t="n"/>
      <c r="S22">
        <f>IF(O22="Investir",M22,NA())</f>
        <v/>
      </c>
      <c r="T22">
        <f>IF(O22="Migrer",M22,NA())</f>
        <v/>
      </c>
      <c r="U22">
        <f>IF(O22="Tolérer",M22,NA())</f>
        <v/>
      </c>
      <c r="V22">
        <f>IF(O22="Éliminer",M22,NA())</f>
        <v/>
      </c>
    </row>
    <row r="23">
      <c r="A23" s="10" t="n"/>
      <c r="B23" s="10" t="n"/>
      <c r="C23" s="10" t="n"/>
      <c r="D23" s="22" t="n"/>
      <c r="E23" s="22" t="n"/>
      <c r="F23" s="22" t="n"/>
      <c r="G23" s="22" t="n"/>
      <c r="H23" s="22" t="n"/>
      <c r="I23" s="22" t="n"/>
      <c r="J23" s="22" t="n"/>
      <c r="K23" s="22" t="n"/>
      <c r="L23" s="22" t="n"/>
      <c r="M23" s="19">
        <f>IF(COUNT(D23:G23)&lt;4,NA(),ROUND(SUMPRODUCT(D23:G23,$D$2:$G$2)/SUM($D$2:$G$2),2))</f>
        <v/>
      </c>
      <c r="N23" s="19">
        <f>IF(COUNT(H23:L23)&lt;5,NA(),ROUND(SUMPRODUCT(H23:L23,$H$2:$L$2)/SUM($H$2:$L$2),2))</f>
        <v/>
      </c>
      <c r="O23" s="20">
        <f>IF(OR(ISNA(M23),ISNA(N23)),"",IF(M23&gt;='Critères'!$B$20,IF(N23&gt;='Critères'!$B$21,"Investir","Migrer"),IF(N23&gt;='Critères'!$B$21,"Tolérer","Éliminer")))</f>
        <v/>
      </c>
      <c r="P23" s="21">
        <f>IF(OR(ISNA(M23),ISNA(N23)),"",IF(OR(AND(M23&gt;='Critères'!$B$22,M23&lt;='Critères'!$B$23),AND(N23&gt;='Critères'!$B$22,N23&lt;='Critères'!$B$23)),"À revoir",""))</f>
        <v/>
      </c>
      <c r="Q23" s="10" t="n"/>
      <c r="S23">
        <f>IF(O23="Investir",M23,NA())</f>
        <v/>
      </c>
      <c r="T23">
        <f>IF(O23="Migrer",M23,NA())</f>
        <v/>
      </c>
      <c r="U23">
        <f>IF(O23="Tolérer",M23,NA())</f>
        <v/>
      </c>
      <c r="V23">
        <f>IF(O23="Éliminer",M23,NA())</f>
        <v/>
      </c>
    </row>
    <row r="24">
      <c r="A24" s="10" t="n"/>
      <c r="B24" s="10" t="n"/>
      <c r="C24" s="10" t="n"/>
      <c r="D24" s="22" t="n"/>
      <c r="E24" s="22" t="n"/>
      <c r="F24" s="22" t="n"/>
      <c r="G24" s="22" t="n"/>
      <c r="H24" s="22" t="n"/>
      <c r="I24" s="22" t="n"/>
      <c r="J24" s="22" t="n"/>
      <c r="K24" s="22" t="n"/>
      <c r="L24" s="22" t="n"/>
      <c r="M24" s="19">
        <f>IF(COUNT(D24:G24)&lt;4,NA(),ROUND(SUMPRODUCT(D24:G24,$D$2:$G$2)/SUM($D$2:$G$2),2))</f>
        <v/>
      </c>
      <c r="N24" s="19">
        <f>IF(COUNT(H24:L24)&lt;5,NA(),ROUND(SUMPRODUCT(H24:L24,$H$2:$L$2)/SUM($H$2:$L$2),2))</f>
        <v/>
      </c>
      <c r="O24" s="20">
        <f>IF(OR(ISNA(M24),ISNA(N24)),"",IF(M24&gt;='Critères'!$B$20,IF(N24&gt;='Critères'!$B$21,"Investir","Migrer"),IF(N24&gt;='Critères'!$B$21,"Tolérer","Éliminer")))</f>
        <v/>
      </c>
      <c r="P24" s="21">
        <f>IF(OR(ISNA(M24),ISNA(N24)),"",IF(OR(AND(M24&gt;='Critères'!$B$22,M24&lt;='Critères'!$B$23),AND(N24&gt;='Critères'!$B$22,N24&lt;='Critères'!$B$23)),"À revoir",""))</f>
        <v/>
      </c>
      <c r="Q24" s="10" t="n"/>
      <c r="S24">
        <f>IF(O24="Investir",M24,NA())</f>
        <v/>
      </c>
      <c r="T24">
        <f>IF(O24="Migrer",M24,NA())</f>
        <v/>
      </c>
      <c r="U24">
        <f>IF(O24="Tolérer",M24,NA())</f>
        <v/>
      </c>
      <c r="V24">
        <f>IF(O24="Éliminer",M24,NA())</f>
        <v/>
      </c>
    </row>
    <row r="25">
      <c r="A25" s="10" t="n"/>
      <c r="B25" s="10" t="n"/>
      <c r="C25" s="10" t="n"/>
      <c r="D25" s="22" t="n"/>
      <c r="E25" s="22" t="n"/>
      <c r="F25" s="22" t="n"/>
      <c r="G25" s="22" t="n"/>
      <c r="H25" s="22" t="n"/>
      <c r="I25" s="22" t="n"/>
      <c r="J25" s="22" t="n"/>
      <c r="K25" s="22" t="n"/>
      <c r="L25" s="22" t="n"/>
      <c r="M25" s="19">
        <f>IF(COUNT(D25:G25)&lt;4,NA(),ROUND(SUMPRODUCT(D25:G25,$D$2:$G$2)/SUM($D$2:$G$2),2))</f>
        <v/>
      </c>
      <c r="N25" s="19">
        <f>IF(COUNT(H25:L25)&lt;5,NA(),ROUND(SUMPRODUCT(H25:L25,$H$2:$L$2)/SUM($H$2:$L$2),2))</f>
        <v/>
      </c>
      <c r="O25" s="20">
        <f>IF(OR(ISNA(M25),ISNA(N25)),"",IF(M25&gt;='Critères'!$B$20,IF(N25&gt;='Critères'!$B$21,"Investir","Migrer"),IF(N25&gt;='Critères'!$B$21,"Tolérer","Éliminer")))</f>
        <v/>
      </c>
      <c r="P25" s="21">
        <f>IF(OR(ISNA(M25),ISNA(N25)),"",IF(OR(AND(M25&gt;='Critères'!$B$22,M25&lt;='Critères'!$B$23),AND(N25&gt;='Critères'!$B$22,N25&lt;='Critères'!$B$23)),"À revoir",""))</f>
        <v/>
      </c>
      <c r="Q25" s="10" t="n"/>
      <c r="S25">
        <f>IF(O25="Investir",M25,NA())</f>
        <v/>
      </c>
      <c r="T25">
        <f>IF(O25="Migrer",M25,NA())</f>
        <v/>
      </c>
      <c r="U25">
        <f>IF(O25="Tolérer",M25,NA())</f>
        <v/>
      </c>
      <c r="V25">
        <f>IF(O25="Éliminer",M25,NA())</f>
        <v/>
      </c>
    </row>
    <row r="26">
      <c r="A26" s="10" t="n"/>
      <c r="B26" s="10" t="n"/>
      <c r="C26" s="10" t="n"/>
      <c r="D26" s="22" t="n"/>
      <c r="E26" s="22" t="n"/>
      <c r="F26" s="22" t="n"/>
      <c r="G26" s="22" t="n"/>
      <c r="H26" s="22" t="n"/>
      <c r="I26" s="22" t="n"/>
      <c r="J26" s="22" t="n"/>
      <c r="K26" s="22" t="n"/>
      <c r="L26" s="22" t="n"/>
      <c r="M26" s="19">
        <f>IF(COUNT(D26:G26)&lt;4,NA(),ROUND(SUMPRODUCT(D26:G26,$D$2:$G$2)/SUM($D$2:$G$2),2))</f>
        <v/>
      </c>
      <c r="N26" s="19">
        <f>IF(COUNT(H26:L26)&lt;5,NA(),ROUND(SUMPRODUCT(H26:L26,$H$2:$L$2)/SUM($H$2:$L$2),2))</f>
        <v/>
      </c>
      <c r="O26" s="20">
        <f>IF(OR(ISNA(M26),ISNA(N26)),"",IF(M26&gt;='Critères'!$B$20,IF(N26&gt;='Critères'!$B$21,"Investir","Migrer"),IF(N26&gt;='Critères'!$B$21,"Tolérer","Éliminer")))</f>
        <v/>
      </c>
      <c r="P26" s="21">
        <f>IF(OR(ISNA(M26),ISNA(N26)),"",IF(OR(AND(M26&gt;='Critères'!$B$22,M26&lt;='Critères'!$B$23),AND(N26&gt;='Critères'!$B$22,N26&lt;='Critères'!$B$23)),"À revoir",""))</f>
        <v/>
      </c>
      <c r="Q26" s="10" t="n"/>
      <c r="S26">
        <f>IF(O26="Investir",M26,NA())</f>
        <v/>
      </c>
      <c r="T26">
        <f>IF(O26="Migrer",M26,NA())</f>
        <v/>
      </c>
      <c r="U26">
        <f>IF(O26="Tolérer",M26,NA())</f>
        <v/>
      </c>
      <c r="V26">
        <f>IF(O26="Éliminer",M26,NA())</f>
        <v/>
      </c>
    </row>
    <row r="27">
      <c r="A27" s="10" t="n"/>
      <c r="B27" s="10" t="n"/>
      <c r="C27" s="10" t="n"/>
      <c r="D27" s="22" t="n"/>
      <c r="E27" s="22" t="n"/>
      <c r="F27" s="22" t="n"/>
      <c r="G27" s="22" t="n"/>
      <c r="H27" s="22" t="n"/>
      <c r="I27" s="22" t="n"/>
      <c r="J27" s="22" t="n"/>
      <c r="K27" s="22" t="n"/>
      <c r="L27" s="22" t="n"/>
      <c r="M27" s="19">
        <f>IF(COUNT(D27:G27)&lt;4,NA(),ROUND(SUMPRODUCT(D27:G27,$D$2:$G$2)/SUM($D$2:$G$2),2))</f>
        <v/>
      </c>
      <c r="N27" s="19">
        <f>IF(COUNT(H27:L27)&lt;5,NA(),ROUND(SUMPRODUCT(H27:L27,$H$2:$L$2)/SUM($H$2:$L$2),2))</f>
        <v/>
      </c>
      <c r="O27" s="20">
        <f>IF(OR(ISNA(M27),ISNA(N27)),"",IF(M27&gt;='Critères'!$B$20,IF(N27&gt;='Critères'!$B$21,"Investir","Migrer"),IF(N27&gt;='Critères'!$B$21,"Tolérer","Éliminer")))</f>
        <v/>
      </c>
      <c r="P27" s="21">
        <f>IF(OR(ISNA(M27),ISNA(N27)),"",IF(OR(AND(M27&gt;='Critères'!$B$22,M27&lt;='Critères'!$B$23),AND(N27&gt;='Critères'!$B$22,N27&lt;='Critères'!$B$23)),"À revoir",""))</f>
        <v/>
      </c>
      <c r="Q27" s="10" t="n"/>
      <c r="S27">
        <f>IF(O27="Investir",M27,NA())</f>
        <v/>
      </c>
      <c r="T27">
        <f>IF(O27="Migrer",M27,NA())</f>
        <v/>
      </c>
      <c r="U27">
        <f>IF(O27="Tolérer",M27,NA())</f>
        <v/>
      </c>
      <c r="V27">
        <f>IF(O27="Éliminer",M27,NA())</f>
        <v/>
      </c>
    </row>
    <row r="28">
      <c r="A28" s="10" t="n"/>
      <c r="B28" s="10" t="n"/>
      <c r="C28" s="10" t="n"/>
      <c r="D28" s="22" t="n"/>
      <c r="E28" s="22" t="n"/>
      <c r="F28" s="22" t="n"/>
      <c r="G28" s="22" t="n"/>
      <c r="H28" s="22" t="n"/>
      <c r="I28" s="22" t="n"/>
      <c r="J28" s="22" t="n"/>
      <c r="K28" s="22" t="n"/>
      <c r="L28" s="22" t="n"/>
      <c r="M28" s="19">
        <f>IF(COUNT(D28:G28)&lt;4,NA(),ROUND(SUMPRODUCT(D28:G28,$D$2:$G$2)/SUM($D$2:$G$2),2))</f>
        <v/>
      </c>
      <c r="N28" s="19">
        <f>IF(COUNT(H28:L28)&lt;5,NA(),ROUND(SUMPRODUCT(H28:L28,$H$2:$L$2)/SUM($H$2:$L$2),2))</f>
        <v/>
      </c>
      <c r="O28" s="20">
        <f>IF(OR(ISNA(M28),ISNA(N28)),"",IF(M28&gt;='Critères'!$B$20,IF(N28&gt;='Critères'!$B$21,"Investir","Migrer"),IF(N28&gt;='Critères'!$B$21,"Tolérer","Éliminer")))</f>
        <v/>
      </c>
      <c r="P28" s="21">
        <f>IF(OR(ISNA(M28),ISNA(N28)),"",IF(OR(AND(M28&gt;='Critères'!$B$22,M28&lt;='Critères'!$B$23),AND(N28&gt;='Critères'!$B$22,N28&lt;='Critères'!$B$23)),"À revoir",""))</f>
        <v/>
      </c>
      <c r="Q28" s="10" t="n"/>
      <c r="S28">
        <f>IF(O28="Investir",M28,NA())</f>
        <v/>
      </c>
      <c r="T28">
        <f>IF(O28="Migrer",M28,NA())</f>
        <v/>
      </c>
      <c r="U28">
        <f>IF(O28="Tolérer",M28,NA())</f>
        <v/>
      </c>
      <c r="V28">
        <f>IF(O28="Éliminer",M28,NA())</f>
        <v/>
      </c>
    </row>
    <row r="29">
      <c r="A29" s="10" t="n"/>
      <c r="B29" s="10" t="n"/>
      <c r="C29" s="10" t="n"/>
      <c r="D29" s="22" t="n"/>
      <c r="E29" s="22" t="n"/>
      <c r="F29" s="22" t="n"/>
      <c r="G29" s="22" t="n"/>
      <c r="H29" s="22" t="n"/>
      <c r="I29" s="22" t="n"/>
      <c r="J29" s="22" t="n"/>
      <c r="K29" s="22" t="n"/>
      <c r="L29" s="22" t="n"/>
      <c r="M29" s="19">
        <f>IF(COUNT(D29:G29)&lt;4,NA(),ROUND(SUMPRODUCT(D29:G29,$D$2:$G$2)/SUM($D$2:$G$2),2))</f>
        <v/>
      </c>
      <c r="N29" s="19">
        <f>IF(COUNT(H29:L29)&lt;5,NA(),ROUND(SUMPRODUCT(H29:L29,$H$2:$L$2)/SUM($H$2:$L$2),2))</f>
        <v/>
      </c>
      <c r="O29" s="20">
        <f>IF(OR(ISNA(M29),ISNA(N29)),"",IF(M29&gt;='Critères'!$B$20,IF(N29&gt;='Critères'!$B$21,"Investir","Migrer"),IF(N29&gt;='Critères'!$B$21,"Tolérer","Éliminer")))</f>
        <v/>
      </c>
      <c r="P29" s="21">
        <f>IF(OR(ISNA(M29),ISNA(N29)),"",IF(OR(AND(M29&gt;='Critères'!$B$22,M29&lt;='Critères'!$B$23),AND(N29&gt;='Critères'!$B$22,N29&lt;='Critères'!$B$23)),"À revoir",""))</f>
        <v/>
      </c>
      <c r="Q29" s="10" t="n"/>
      <c r="S29">
        <f>IF(O29="Investir",M29,NA())</f>
        <v/>
      </c>
      <c r="T29">
        <f>IF(O29="Migrer",M29,NA())</f>
        <v/>
      </c>
      <c r="U29">
        <f>IF(O29="Tolérer",M29,NA())</f>
        <v/>
      </c>
      <c r="V29">
        <f>IF(O29="Éliminer",M29,NA())</f>
        <v/>
      </c>
    </row>
    <row r="30">
      <c r="A30" s="10" t="n"/>
      <c r="B30" s="10" t="n"/>
      <c r="C30" s="10" t="n"/>
      <c r="D30" s="22" t="n"/>
      <c r="E30" s="22" t="n"/>
      <c r="F30" s="22" t="n"/>
      <c r="G30" s="22" t="n"/>
      <c r="H30" s="22" t="n"/>
      <c r="I30" s="22" t="n"/>
      <c r="J30" s="22" t="n"/>
      <c r="K30" s="22" t="n"/>
      <c r="L30" s="22" t="n"/>
      <c r="M30" s="19">
        <f>IF(COUNT(D30:G30)&lt;4,NA(),ROUND(SUMPRODUCT(D30:G30,$D$2:$G$2)/SUM($D$2:$G$2),2))</f>
        <v/>
      </c>
      <c r="N30" s="19">
        <f>IF(COUNT(H30:L30)&lt;5,NA(),ROUND(SUMPRODUCT(H30:L30,$H$2:$L$2)/SUM($H$2:$L$2),2))</f>
        <v/>
      </c>
      <c r="O30" s="20">
        <f>IF(OR(ISNA(M30),ISNA(N30)),"",IF(M30&gt;='Critères'!$B$20,IF(N30&gt;='Critères'!$B$21,"Investir","Migrer"),IF(N30&gt;='Critères'!$B$21,"Tolérer","Éliminer")))</f>
        <v/>
      </c>
      <c r="P30" s="21">
        <f>IF(OR(ISNA(M30),ISNA(N30)),"",IF(OR(AND(M30&gt;='Critères'!$B$22,M30&lt;='Critères'!$B$23),AND(N30&gt;='Critères'!$B$22,N30&lt;='Critères'!$B$23)),"À revoir",""))</f>
        <v/>
      </c>
      <c r="Q30" s="10" t="n"/>
      <c r="S30">
        <f>IF(O30="Investir",M30,NA())</f>
        <v/>
      </c>
      <c r="T30">
        <f>IF(O30="Migrer",M30,NA())</f>
        <v/>
      </c>
      <c r="U30">
        <f>IF(O30="Tolérer",M30,NA())</f>
        <v/>
      </c>
      <c r="V30">
        <f>IF(O30="Éliminer",M30,NA())</f>
        <v/>
      </c>
    </row>
    <row r="31">
      <c r="A31" s="10" t="n"/>
      <c r="B31" s="10" t="n"/>
      <c r="C31" s="10" t="n"/>
      <c r="D31" s="22" t="n"/>
      <c r="E31" s="22" t="n"/>
      <c r="F31" s="22" t="n"/>
      <c r="G31" s="22" t="n"/>
      <c r="H31" s="22" t="n"/>
      <c r="I31" s="22" t="n"/>
      <c r="J31" s="22" t="n"/>
      <c r="K31" s="22" t="n"/>
      <c r="L31" s="22" t="n"/>
      <c r="M31" s="19">
        <f>IF(COUNT(D31:G31)&lt;4,NA(),ROUND(SUMPRODUCT(D31:G31,$D$2:$G$2)/SUM($D$2:$G$2),2))</f>
        <v/>
      </c>
      <c r="N31" s="19">
        <f>IF(COUNT(H31:L31)&lt;5,NA(),ROUND(SUMPRODUCT(H31:L31,$H$2:$L$2)/SUM($H$2:$L$2),2))</f>
        <v/>
      </c>
      <c r="O31" s="20">
        <f>IF(OR(ISNA(M31),ISNA(N31)),"",IF(M31&gt;='Critères'!$B$20,IF(N31&gt;='Critères'!$B$21,"Investir","Migrer"),IF(N31&gt;='Critères'!$B$21,"Tolérer","Éliminer")))</f>
        <v/>
      </c>
      <c r="P31" s="21">
        <f>IF(OR(ISNA(M31),ISNA(N31)),"",IF(OR(AND(M31&gt;='Critères'!$B$22,M31&lt;='Critères'!$B$23),AND(N31&gt;='Critères'!$B$22,N31&lt;='Critères'!$B$23)),"À revoir",""))</f>
        <v/>
      </c>
      <c r="Q31" s="10" t="n"/>
      <c r="S31">
        <f>IF(O31="Investir",M31,NA())</f>
        <v/>
      </c>
      <c r="T31">
        <f>IF(O31="Migrer",M31,NA())</f>
        <v/>
      </c>
      <c r="U31">
        <f>IF(O31="Tolérer",M31,NA())</f>
        <v/>
      </c>
      <c r="V31">
        <f>IF(O31="Éliminer",M31,NA())</f>
        <v/>
      </c>
    </row>
    <row r="32">
      <c r="A32" s="10" t="n"/>
      <c r="B32" s="10" t="n"/>
      <c r="C32" s="10" t="n"/>
      <c r="D32" s="22" t="n"/>
      <c r="E32" s="22" t="n"/>
      <c r="F32" s="22" t="n"/>
      <c r="G32" s="22" t="n"/>
      <c r="H32" s="22" t="n"/>
      <c r="I32" s="22" t="n"/>
      <c r="J32" s="22" t="n"/>
      <c r="K32" s="22" t="n"/>
      <c r="L32" s="22" t="n"/>
      <c r="M32" s="19">
        <f>IF(COUNT(D32:G32)&lt;4,NA(),ROUND(SUMPRODUCT(D32:G32,$D$2:$G$2)/SUM($D$2:$G$2),2))</f>
        <v/>
      </c>
      <c r="N32" s="19">
        <f>IF(COUNT(H32:L32)&lt;5,NA(),ROUND(SUMPRODUCT(H32:L32,$H$2:$L$2)/SUM($H$2:$L$2),2))</f>
        <v/>
      </c>
      <c r="O32" s="20">
        <f>IF(OR(ISNA(M32),ISNA(N32)),"",IF(M32&gt;='Critères'!$B$20,IF(N32&gt;='Critères'!$B$21,"Investir","Migrer"),IF(N32&gt;='Critères'!$B$21,"Tolérer","Éliminer")))</f>
        <v/>
      </c>
      <c r="P32" s="21">
        <f>IF(OR(ISNA(M32),ISNA(N32)),"",IF(OR(AND(M32&gt;='Critères'!$B$22,M32&lt;='Critères'!$B$23),AND(N32&gt;='Critères'!$B$22,N32&lt;='Critères'!$B$23)),"À revoir",""))</f>
        <v/>
      </c>
      <c r="Q32" s="10" t="n"/>
      <c r="S32">
        <f>IF(O32="Investir",M32,NA())</f>
        <v/>
      </c>
      <c r="T32">
        <f>IF(O32="Migrer",M32,NA())</f>
        <v/>
      </c>
      <c r="U32">
        <f>IF(O32="Tolérer",M32,NA())</f>
        <v/>
      </c>
      <c r="V32">
        <f>IF(O32="Éliminer",M32,NA())</f>
        <v/>
      </c>
    </row>
    <row r="33">
      <c r="A33" s="10" t="n"/>
      <c r="B33" s="10" t="n"/>
      <c r="C33" s="10" t="n"/>
      <c r="D33" s="22" t="n"/>
      <c r="E33" s="22" t="n"/>
      <c r="F33" s="22" t="n"/>
      <c r="G33" s="22" t="n"/>
      <c r="H33" s="22" t="n"/>
      <c r="I33" s="22" t="n"/>
      <c r="J33" s="22" t="n"/>
      <c r="K33" s="22" t="n"/>
      <c r="L33" s="22" t="n"/>
      <c r="M33" s="19">
        <f>IF(COUNT(D33:G33)&lt;4,NA(),ROUND(SUMPRODUCT(D33:G33,$D$2:$G$2)/SUM($D$2:$G$2),2))</f>
        <v/>
      </c>
      <c r="N33" s="19">
        <f>IF(COUNT(H33:L33)&lt;5,NA(),ROUND(SUMPRODUCT(H33:L33,$H$2:$L$2)/SUM($H$2:$L$2),2))</f>
        <v/>
      </c>
      <c r="O33" s="20">
        <f>IF(OR(ISNA(M33),ISNA(N33)),"",IF(M33&gt;='Critères'!$B$20,IF(N33&gt;='Critères'!$B$21,"Investir","Migrer"),IF(N33&gt;='Critères'!$B$21,"Tolérer","Éliminer")))</f>
        <v/>
      </c>
      <c r="P33" s="21">
        <f>IF(OR(ISNA(M33),ISNA(N33)),"",IF(OR(AND(M33&gt;='Critères'!$B$22,M33&lt;='Critères'!$B$23),AND(N33&gt;='Critères'!$B$22,N33&lt;='Critères'!$B$23)),"À revoir",""))</f>
        <v/>
      </c>
      <c r="Q33" s="10" t="n"/>
      <c r="S33">
        <f>IF(O33="Investir",M33,NA())</f>
        <v/>
      </c>
      <c r="T33">
        <f>IF(O33="Migrer",M33,NA())</f>
        <v/>
      </c>
      <c r="U33">
        <f>IF(O33="Tolérer",M33,NA())</f>
        <v/>
      </c>
      <c r="V33">
        <f>IF(O33="Éliminer",M33,NA())</f>
        <v/>
      </c>
    </row>
    <row r="34">
      <c r="A34" s="10" t="n"/>
      <c r="B34" s="10" t="n"/>
      <c r="C34" s="10" t="n"/>
      <c r="D34" s="22" t="n"/>
      <c r="E34" s="22" t="n"/>
      <c r="F34" s="22" t="n"/>
      <c r="G34" s="22" t="n"/>
      <c r="H34" s="22" t="n"/>
      <c r="I34" s="22" t="n"/>
      <c r="J34" s="22" t="n"/>
      <c r="K34" s="22" t="n"/>
      <c r="L34" s="22" t="n"/>
      <c r="M34" s="19">
        <f>IF(COUNT(D34:G34)&lt;4,NA(),ROUND(SUMPRODUCT(D34:G34,$D$2:$G$2)/SUM($D$2:$G$2),2))</f>
        <v/>
      </c>
      <c r="N34" s="19">
        <f>IF(COUNT(H34:L34)&lt;5,NA(),ROUND(SUMPRODUCT(H34:L34,$H$2:$L$2)/SUM($H$2:$L$2),2))</f>
        <v/>
      </c>
      <c r="O34" s="20">
        <f>IF(OR(ISNA(M34),ISNA(N34)),"",IF(M34&gt;='Critères'!$B$20,IF(N34&gt;='Critères'!$B$21,"Investir","Migrer"),IF(N34&gt;='Critères'!$B$21,"Tolérer","Éliminer")))</f>
        <v/>
      </c>
      <c r="P34" s="21">
        <f>IF(OR(ISNA(M34),ISNA(N34)),"",IF(OR(AND(M34&gt;='Critères'!$B$22,M34&lt;='Critères'!$B$23),AND(N34&gt;='Critères'!$B$22,N34&lt;='Critères'!$B$23)),"À revoir",""))</f>
        <v/>
      </c>
      <c r="Q34" s="10" t="n"/>
      <c r="S34">
        <f>IF(O34="Investir",M34,NA())</f>
        <v/>
      </c>
      <c r="T34">
        <f>IF(O34="Migrer",M34,NA())</f>
        <v/>
      </c>
      <c r="U34">
        <f>IF(O34="Tolérer",M34,NA())</f>
        <v/>
      </c>
      <c r="V34">
        <f>IF(O34="Éliminer",M34,NA())</f>
        <v/>
      </c>
    </row>
    <row r="35">
      <c r="A35" s="10" t="n"/>
      <c r="B35" s="10" t="n"/>
      <c r="C35" s="10" t="n"/>
      <c r="D35" s="22" t="n"/>
      <c r="E35" s="22" t="n"/>
      <c r="F35" s="22" t="n"/>
      <c r="G35" s="22" t="n"/>
      <c r="H35" s="22" t="n"/>
      <c r="I35" s="22" t="n"/>
      <c r="J35" s="22" t="n"/>
      <c r="K35" s="22" t="n"/>
      <c r="L35" s="22" t="n"/>
      <c r="M35" s="19">
        <f>IF(COUNT(D35:G35)&lt;4,NA(),ROUND(SUMPRODUCT(D35:G35,$D$2:$G$2)/SUM($D$2:$G$2),2))</f>
        <v/>
      </c>
      <c r="N35" s="19">
        <f>IF(COUNT(H35:L35)&lt;5,NA(),ROUND(SUMPRODUCT(H35:L35,$H$2:$L$2)/SUM($H$2:$L$2),2))</f>
        <v/>
      </c>
      <c r="O35" s="20">
        <f>IF(OR(ISNA(M35),ISNA(N35)),"",IF(M35&gt;='Critères'!$B$20,IF(N35&gt;='Critères'!$B$21,"Investir","Migrer"),IF(N35&gt;='Critères'!$B$21,"Tolérer","Éliminer")))</f>
        <v/>
      </c>
      <c r="P35" s="21">
        <f>IF(OR(ISNA(M35),ISNA(N35)),"",IF(OR(AND(M35&gt;='Critères'!$B$22,M35&lt;='Critères'!$B$23),AND(N35&gt;='Critères'!$B$22,N35&lt;='Critères'!$B$23)),"À revoir",""))</f>
        <v/>
      </c>
      <c r="Q35" s="10" t="n"/>
      <c r="S35">
        <f>IF(O35="Investir",M35,NA())</f>
        <v/>
      </c>
      <c r="T35">
        <f>IF(O35="Migrer",M35,NA())</f>
        <v/>
      </c>
      <c r="U35">
        <f>IF(O35="Tolérer",M35,NA())</f>
        <v/>
      </c>
      <c r="V35">
        <f>IF(O35="Éliminer",M35,NA())</f>
        <v/>
      </c>
    </row>
    <row r="36">
      <c r="A36" s="10" t="n"/>
      <c r="B36" s="10" t="n"/>
      <c r="C36" s="10" t="n"/>
      <c r="D36" s="22" t="n"/>
      <c r="E36" s="22" t="n"/>
      <c r="F36" s="22" t="n"/>
      <c r="G36" s="22" t="n"/>
      <c r="H36" s="22" t="n"/>
      <c r="I36" s="22" t="n"/>
      <c r="J36" s="22" t="n"/>
      <c r="K36" s="22" t="n"/>
      <c r="L36" s="22" t="n"/>
      <c r="M36" s="19">
        <f>IF(COUNT(D36:G36)&lt;4,NA(),ROUND(SUMPRODUCT(D36:G36,$D$2:$G$2)/SUM($D$2:$G$2),2))</f>
        <v/>
      </c>
      <c r="N36" s="19">
        <f>IF(COUNT(H36:L36)&lt;5,NA(),ROUND(SUMPRODUCT(H36:L36,$H$2:$L$2)/SUM($H$2:$L$2),2))</f>
        <v/>
      </c>
      <c r="O36" s="20">
        <f>IF(OR(ISNA(M36),ISNA(N36)),"",IF(M36&gt;='Critères'!$B$20,IF(N36&gt;='Critères'!$B$21,"Investir","Migrer"),IF(N36&gt;='Critères'!$B$21,"Tolérer","Éliminer")))</f>
        <v/>
      </c>
      <c r="P36" s="21">
        <f>IF(OR(ISNA(M36),ISNA(N36)),"",IF(OR(AND(M36&gt;='Critères'!$B$22,M36&lt;='Critères'!$B$23),AND(N36&gt;='Critères'!$B$22,N36&lt;='Critères'!$B$23)),"À revoir",""))</f>
        <v/>
      </c>
      <c r="Q36" s="10" t="n"/>
      <c r="S36">
        <f>IF(O36="Investir",M36,NA())</f>
        <v/>
      </c>
      <c r="T36">
        <f>IF(O36="Migrer",M36,NA())</f>
        <v/>
      </c>
      <c r="U36">
        <f>IF(O36="Tolérer",M36,NA())</f>
        <v/>
      </c>
      <c r="V36">
        <f>IF(O36="Éliminer",M36,NA())</f>
        <v/>
      </c>
    </row>
    <row r="37">
      <c r="A37" s="10" t="n"/>
      <c r="B37" s="10" t="n"/>
      <c r="C37" s="10" t="n"/>
      <c r="D37" s="22" t="n"/>
      <c r="E37" s="22" t="n"/>
      <c r="F37" s="22" t="n"/>
      <c r="G37" s="22" t="n"/>
      <c r="H37" s="22" t="n"/>
      <c r="I37" s="22" t="n"/>
      <c r="J37" s="22" t="n"/>
      <c r="K37" s="22" t="n"/>
      <c r="L37" s="22" t="n"/>
      <c r="M37" s="19">
        <f>IF(COUNT(D37:G37)&lt;4,NA(),ROUND(SUMPRODUCT(D37:G37,$D$2:$G$2)/SUM($D$2:$G$2),2))</f>
        <v/>
      </c>
      <c r="N37" s="19">
        <f>IF(COUNT(H37:L37)&lt;5,NA(),ROUND(SUMPRODUCT(H37:L37,$H$2:$L$2)/SUM($H$2:$L$2),2))</f>
        <v/>
      </c>
      <c r="O37" s="20">
        <f>IF(OR(ISNA(M37),ISNA(N37)),"",IF(M37&gt;='Critères'!$B$20,IF(N37&gt;='Critères'!$B$21,"Investir","Migrer"),IF(N37&gt;='Critères'!$B$21,"Tolérer","Éliminer")))</f>
        <v/>
      </c>
      <c r="P37" s="21">
        <f>IF(OR(ISNA(M37),ISNA(N37)),"",IF(OR(AND(M37&gt;='Critères'!$B$22,M37&lt;='Critères'!$B$23),AND(N37&gt;='Critères'!$B$22,N37&lt;='Critères'!$B$23)),"À revoir",""))</f>
        <v/>
      </c>
      <c r="Q37" s="10" t="n"/>
      <c r="S37">
        <f>IF(O37="Investir",M37,NA())</f>
        <v/>
      </c>
      <c r="T37">
        <f>IF(O37="Migrer",M37,NA())</f>
        <v/>
      </c>
      <c r="U37">
        <f>IF(O37="Tolérer",M37,NA())</f>
        <v/>
      </c>
      <c r="V37">
        <f>IF(O37="Éliminer",M37,NA())</f>
        <v/>
      </c>
    </row>
    <row r="38">
      <c r="A38" s="10" t="n"/>
      <c r="B38" s="10" t="n"/>
      <c r="C38" s="10" t="n"/>
      <c r="D38" s="22" t="n"/>
      <c r="E38" s="22" t="n"/>
      <c r="F38" s="22" t="n"/>
      <c r="G38" s="22" t="n"/>
      <c r="H38" s="22" t="n"/>
      <c r="I38" s="22" t="n"/>
      <c r="J38" s="22" t="n"/>
      <c r="K38" s="22" t="n"/>
      <c r="L38" s="22" t="n"/>
      <c r="M38" s="19">
        <f>IF(COUNT(D38:G38)&lt;4,NA(),ROUND(SUMPRODUCT(D38:G38,$D$2:$G$2)/SUM($D$2:$G$2),2))</f>
        <v/>
      </c>
      <c r="N38" s="19">
        <f>IF(COUNT(H38:L38)&lt;5,NA(),ROUND(SUMPRODUCT(H38:L38,$H$2:$L$2)/SUM($H$2:$L$2),2))</f>
        <v/>
      </c>
      <c r="O38" s="20">
        <f>IF(OR(ISNA(M38),ISNA(N38)),"",IF(M38&gt;='Critères'!$B$20,IF(N38&gt;='Critères'!$B$21,"Investir","Migrer"),IF(N38&gt;='Critères'!$B$21,"Tolérer","Éliminer")))</f>
        <v/>
      </c>
      <c r="P38" s="21">
        <f>IF(OR(ISNA(M38),ISNA(N38)),"",IF(OR(AND(M38&gt;='Critères'!$B$22,M38&lt;='Critères'!$B$23),AND(N38&gt;='Critères'!$B$22,N38&lt;='Critères'!$B$23)),"À revoir",""))</f>
        <v/>
      </c>
      <c r="Q38" s="10" t="n"/>
      <c r="S38">
        <f>IF(O38="Investir",M38,NA())</f>
        <v/>
      </c>
      <c r="T38">
        <f>IF(O38="Migrer",M38,NA())</f>
        <v/>
      </c>
      <c r="U38">
        <f>IF(O38="Tolérer",M38,NA())</f>
        <v/>
      </c>
      <c r="V38">
        <f>IF(O38="Éliminer",M38,NA())</f>
        <v/>
      </c>
    </row>
    <row r="39">
      <c r="A39" s="10" t="n"/>
      <c r="B39" s="10" t="n"/>
      <c r="C39" s="10" t="n"/>
      <c r="D39" s="22" t="n"/>
      <c r="E39" s="22" t="n"/>
      <c r="F39" s="22" t="n"/>
      <c r="G39" s="22" t="n"/>
      <c r="H39" s="22" t="n"/>
      <c r="I39" s="22" t="n"/>
      <c r="J39" s="22" t="n"/>
      <c r="K39" s="22" t="n"/>
      <c r="L39" s="22" t="n"/>
      <c r="M39" s="19">
        <f>IF(COUNT(D39:G39)&lt;4,NA(),ROUND(SUMPRODUCT(D39:G39,$D$2:$G$2)/SUM($D$2:$G$2),2))</f>
        <v/>
      </c>
      <c r="N39" s="19">
        <f>IF(COUNT(H39:L39)&lt;5,NA(),ROUND(SUMPRODUCT(H39:L39,$H$2:$L$2)/SUM($H$2:$L$2),2))</f>
        <v/>
      </c>
      <c r="O39" s="20">
        <f>IF(OR(ISNA(M39),ISNA(N39)),"",IF(M39&gt;='Critères'!$B$20,IF(N39&gt;='Critères'!$B$21,"Investir","Migrer"),IF(N39&gt;='Critères'!$B$21,"Tolérer","Éliminer")))</f>
        <v/>
      </c>
      <c r="P39" s="21">
        <f>IF(OR(ISNA(M39),ISNA(N39)),"",IF(OR(AND(M39&gt;='Critères'!$B$22,M39&lt;='Critères'!$B$23),AND(N39&gt;='Critères'!$B$22,N39&lt;='Critères'!$B$23)),"À revoir",""))</f>
        <v/>
      </c>
      <c r="Q39" s="10" t="n"/>
      <c r="S39">
        <f>IF(O39="Investir",M39,NA())</f>
        <v/>
      </c>
      <c r="T39">
        <f>IF(O39="Migrer",M39,NA())</f>
        <v/>
      </c>
      <c r="U39">
        <f>IF(O39="Tolérer",M39,NA())</f>
        <v/>
      </c>
      <c r="V39">
        <f>IF(O39="Éliminer",M39,NA())</f>
        <v/>
      </c>
    </row>
    <row r="40">
      <c r="A40" s="10" t="n"/>
      <c r="B40" s="10" t="n"/>
      <c r="C40" s="10" t="n"/>
      <c r="D40" s="22" t="n"/>
      <c r="E40" s="22" t="n"/>
      <c r="F40" s="22" t="n"/>
      <c r="G40" s="22" t="n"/>
      <c r="H40" s="22" t="n"/>
      <c r="I40" s="22" t="n"/>
      <c r="J40" s="22" t="n"/>
      <c r="K40" s="22" t="n"/>
      <c r="L40" s="22" t="n"/>
      <c r="M40" s="19">
        <f>IF(COUNT(D40:G40)&lt;4,NA(),ROUND(SUMPRODUCT(D40:G40,$D$2:$G$2)/SUM($D$2:$G$2),2))</f>
        <v/>
      </c>
      <c r="N40" s="19">
        <f>IF(COUNT(H40:L40)&lt;5,NA(),ROUND(SUMPRODUCT(H40:L40,$H$2:$L$2)/SUM($H$2:$L$2),2))</f>
        <v/>
      </c>
      <c r="O40" s="20">
        <f>IF(OR(ISNA(M40),ISNA(N40)),"",IF(M40&gt;='Critères'!$B$20,IF(N40&gt;='Critères'!$B$21,"Investir","Migrer"),IF(N40&gt;='Critères'!$B$21,"Tolérer","Éliminer")))</f>
        <v/>
      </c>
      <c r="P40" s="21">
        <f>IF(OR(ISNA(M40),ISNA(N40)),"",IF(OR(AND(M40&gt;='Critères'!$B$22,M40&lt;='Critères'!$B$23),AND(N40&gt;='Critères'!$B$22,N40&lt;='Critères'!$B$23)),"À revoir",""))</f>
        <v/>
      </c>
      <c r="Q40" s="10" t="n"/>
      <c r="S40">
        <f>IF(O40="Investir",M40,NA())</f>
        <v/>
      </c>
      <c r="T40">
        <f>IF(O40="Migrer",M40,NA())</f>
        <v/>
      </c>
      <c r="U40">
        <f>IF(O40="Tolérer",M40,NA())</f>
        <v/>
      </c>
      <c r="V40">
        <f>IF(O40="Éliminer",M40,NA())</f>
        <v/>
      </c>
    </row>
    <row r="41">
      <c r="A41" s="10" t="n"/>
      <c r="B41" s="10" t="n"/>
      <c r="C41" s="10" t="n"/>
      <c r="D41" s="22" t="n"/>
      <c r="E41" s="22" t="n"/>
      <c r="F41" s="22" t="n"/>
      <c r="G41" s="22" t="n"/>
      <c r="H41" s="22" t="n"/>
      <c r="I41" s="22" t="n"/>
      <c r="J41" s="22" t="n"/>
      <c r="K41" s="22" t="n"/>
      <c r="L41" s="22" t="n"/>
      <c r="M41" s="19">
        <f>IF(COUNT(D41:G41)&lt;4,NA(),ROUND(SUMPRODUCT(D41:G41,$D$2:$G$2)/SUM($D$2:$G$2),2))</f>
        <v/>
      </c>
      <c r="N41" s="19">
        <f>IF(COUNT(H41:L41)&lt;5,NA(),ROUND(SUMPRODUCT(H41:L41,$H$2:$L$2)/SUM($H$2:$L$2),2))</f>
        <v/>
      </c>
      <c r="O41" s="20">
        <f>IF(OR(ISNA(M41),ISNA(N41)),"",IF(M41&gt;='Critères'!$B$20,IF(N41&gt;='Critères'!$B$21,"Investir","Migrer"),IF(N41&gt;='Critères'!$B$21,"Tolérer","Éliminer")))</f>
        <v/>
      </c>
      <c r="P41" s="21">
        <f>IF(OR(ISNA(M41),ISNA(N41)),"",IF(OR(AND(M41&gt;='Critères'!$B$22,M41&lt;='Critères'!$B$23),AND(N41&gt;='Critères'!$B$22,N41&lt;='Critères'!$B$23)),"À revoir",""))</f>
        <v/>
      </c>
      <c r="Q41" s="10" t="n"/>
      <c r="S41">
        <f>IF(O41="Investir",M41,NA())</f>
        <v/>
      </c>
      <c r="T41">
        <f>IF(O41="Migrer",M41,NA())</f>
        <v/>
      </c>
      <c r="U41">
        <f>IF(O41="Tolérer",M41,NA())</f>
        <v/>
      </c>
      <c r="V41">
        <f>IF(O41="Éliminer",M41,NA())</f>
        <v/>
      </c>
    </row>
    <row r="42">
      <c r="A42" s="10" t="n"/>
      <c r="B42" s="10" t="n"/>
      <c r="C42" s="10" t="n"/>
      <c r="D42" s="22" t="n"/>
      <c r="E42" s="22" t="n"/>
      <c r="F42" s="22" t="n"/>
      <c r="G42" s="22" t="n"/>
      <c r="H42" s="22" t="n"/>
      <c r="I42" s="22" t="n"/>
      <c r="J42" s="22" t="n"/>
      <c r="K42" s="22" t="n"/>
      <c r="L42" s="22" t="n"/>
      <c r="M42" s="19">
        <f>IF(COUNT(D42:G42)&lt;4,NA(),ROUND(SUMPRODUCT(D42:G42,$D$2:$G$2)/SUM($D$2:$G$2),2))</f>
        <v/>
      </c>
      <c r="N42" s="19">
        <f>IF(COUNT(H42:L42)&lt;5,NA(),ROUND(SUMPRODUCT(H42:L42,$H$2:$L$2)/SUM($H$2:$L$2),2))</f>
        <v/>
      </c>
      <c r="O42" s="20">
        <f>IF(OR(ISNA(M42),ISNA(N42)),"",IF(M42&gt;='Critères'!$B$20,IF(N42&gt;='Critères'!$B$21,"Investir","Migrer"),IF(N42&gt;='Critères'!$B$21,"Tolérer","Éliminer")))</f>
        <v/>
      </c>
      <c r="P42" s="21">
        <f>IF(OR(ISNA(M42),ISNA(N42)),"",IF(OR(AND(M42&gt;='Critères'!$B$22,M42&lt;='Critères'!$B$23),AND(N42&gt;='Critères'!$B$22,N42&lt;='Critères'!$B$23)),"À revoir",""))</f>
        <v/>
      </c>
      <c r="Q42" s="10" t="n"/>
      <c r="S42">
        <f>IF(O42="Investir",M42,NA())</f>
        <v/>
      </c>
      <c r="T42">
        <f>IF(O42="Migrer",M42,NA())</f>
        <v/>
      </c>
      <c r="U42">
        <f>IF(O42="Tolérer",M42,NA())</f>
        <v/>
      </c>
      <c r="V42">
        <f>IF(O42="Éliminer",M42,NA())</f>
        <v/>
      </c>
    </row>
    <row r="43">
      <c r="A43" s="10" t="n"/>
      <c r="B43" s="10" t="n"/>
      <c r="C43" s="10" t="n"/>
      <c r="D43" s="22" t="n"/>
      <c r="E43" s="22" t="n"/>
      <c r="F43" s="22" t="n"/>
      <c r="G43" s="22" t="n"/>
      <c r="H43" s="22" t="n"/>
      <c r="I43" s="22" t="n"/>
      <c r="J43" s="22" t="n"/>
      <c r="K43" s="22" t="n"/>
      <c r="L43" s="22" t="n"/>
      <c r="M43" s="19">
        <f>IF(COUNT(D43:G43)&lt;4,NA(),ROUND(SUMPRODUCT(D43:G43,$D$2:$G$2)/SUM($D$2:$G$2),2))</f>
        <v/>
      </c>
      <c r="N43" s="19">
        <f>IF(COUNT(H43:L43)&lt;5,NA(),ROUND(SUMPRODUCT(H43:L43,$H$2:$L$2)/SUM($H$2:$L$2),2))</f>
        <v/>
      </c>
      <c r="O43" s="20">
        <f>IF(OR(ISNA(M43),ISNA(N43)),"",IF(M43&gt;='Critères'!$B$20,IF(N43&gt;='Critères'!$B$21,"Investir","Migrer"),IF(N43&gt;='Critères'!$B$21,"Tolérer","Éliminer")))</f>
        <v/>
      </c>
      <c r="P43" s="21">
        <f>IF(OR(ISNA(M43),ISNA(N43)),"",IF(OR(AND(M43&gt;='Critères'!$B$22,M43&lt;='Critères'!$B$23),AND(N43&gt;='Critères'!$B$22,N43&lt;='Critères'!$B$23)),"À revoir",""))</f>
        <v/>
      </c>
      <c r="Q43" s="10" t="n"/>
      <c r="S43">
        <f>IF(O43="Investir",M43,NA())</f>
        <v/>
      </c>
      <c r="T43">
        <f>IF(O43="Migrer",M43,NA())</f>
        <v/>
      </c>
      <c r="U43">
        <f>IF(O43="Tolérer",M43,NA())</f>
        <v/>
      </c>
      <c r="V43">
        <f>IF(O43="Éliminer",M43,NA())</f>
        <v/>
      </c>
    </row>
    <row r="44">
      <c r="A44" s="10" t="n"/>
      <c r="B44" s="10" t="n"/>
      <c r="C44" s="10" t="n"/>
      <c r="D44" s="22" t="n"/>
      <c r="E44" s="22" t="n"/>
      <c r="F44" s="22" t="n"/>
      <c r="G44" s="22" t="n"/>
      <c r="H44" s="22" t="n"/>
      <c r="I44" s="22" t="n"/>
      <c r="J44" s="22" t="n"/>
      <c r="K44" s="22" t="n"/>
      <c r="L44" s="22" t="n"/>
      <c r="M44" s="19">
        <f>IF(COUNT(D44:G44)&lt;4,NA(),ROUND(SUMPRODUCT(D44:G44,$D$2:$G$2)/SUM($D$2:$G$2),2))</f>
        <v/>
      </c>
      <c r="N44" s="19">
        <f>IF(COUNT(H44:L44)&lt;5,NA(),ROUND(SUMPRODUCT(H44:L44,$H$2:$L$2)/SUM($H$2:$L$2),2))</f>
        <v/>
      </c>
      <c r="O44" s="20">
        <f>IF(OR(ISNA(M44),ISNA(N44)),"",IF(M44&gt;='Critères'!$B$20,IF(N44&gt;='Critères'!$B$21,"Investir","Migrer"),IF(N44&gt;='Critères'!$B$21,"Tolérer","Éliminer")))</f>
        <v/>
      </c>
      <c r="P44" s="21">
        <f>IF(OR(ISNA(M44),ISNA(N44)),"",IF(OR(AND(M44&gt;='Critères'!$B$22,M44&lt;='Critères'!$B$23),AND(N44&gt;='Critères'!$B$22,N44&lt;='Critères'!$B$23)),"À revoir",""))</f>
        <v/>
      </c>
      <c r="Q44" s="10" t="n"/>
      <c r="S44">
        <f>IF(O44="Investir",M44,NA())</f>
        <v/>
      </c>
      <c r="T44">
        <f>IF(O44="Migrer",M44,NA())</f>
        <v/>
      </c>
      <c r="U44">
        <f>IF(O44="Tolérer",M44,NA())</f>
        <v/>
      </c>
      <c r="V44">
        <f>IF(O44="Éliminer",M44,NA())</f>
        <v/>
      </c>
    </row>
    <row r="45">
      <c r="A45" s="10" t="n"/>
      <c r="B45" s="10" t="n"/>
      <c r="C45" s="10" t="n"/>
      <c r="D45" s="22" t="n"/>
      <c r="E45" s="22" t="n"/>
      <c r="F45" s="22" t="n"/>
      <c r="G45" s="22" t="n"/>
      <c r="H45" s="22" t="n"/>
      <c r="I45" s="22" t="n"/>
      <c r="J45" s="22" t="n"/>
      <c r="K45" s="22" t="n"/>
      <c r="L45" s="22" t="n"/>
      <c r="M45" s="19">
        <f>IF(COUNT(D45:G45)&lt;4,NA(),ROUND(SUMPRODUCT(D45:G45,$D$2:$G$2)/SUM($D$2:$G$2),2))</f>
        <v/>
      </c>
      <c r="N45" s="19">
        <f>IF(COUNT(H45:L45)&lt;5,NA(),ROUND(SUMPRODUCT(H45:L45,$H$2:$L$2)/SUM($H$2:$L$2),2))</f>
        <v/>
      </c>
      <c r="O45" s="20">
        <f>IF(OR(ISNA(M45),ISNA(N45)),"",IF(M45&gt;='Critères'!$B$20,IF(N45&gt;='Critères'!$B$21,"Investir","Migrer"),IF(N45&gt;='Critères'!$B$21,"Tolérer","Éliminer")))</f>
        <v/>
      </c>
      <c r="P45" s="21">
        <f>IF(OR(ISNA(M45),ISNA(N45)),"",IF(OR(AND(M45&gt;='Critères'!$B$22,M45&lt;='Critères'!$B$23),AND(N45&gt;='Critères'!$B$22,N45&lt;='Critères'!$B$23)),"À revoir",""))</f>
        <v/>
      </c>
      <c r="Q45" s="10" t="n"/>
      <c r="S45">
        <f>IF(O45="Investir",M45,NA())</f>
        <v/>
      </c>
      <c r="T45">
        <f>IF(O45="Migrer",M45,NA())</f>
        <v/>
      </c>
      <c r="U45">
        <f>IF(O45="Tolérer",M45,NA())</f>
        <v/>
      </c>
      <c r="V45">
        <f>IF(O45="Éliminer",M45,NA())</f>
        <v/>
      </c>
    </row>
    <row r="46">
      <c r="A46" s="10" t="n"/>
      <c r="B46" s="10" t="n"/>
      <c r="C46" s="10" t="n"/>
      <c r="D46" s="22" t="n"/>
      <c r="E46" s="22" t="n"/>
      <c r="F46" s="22" t="n"/>
      <c r="G46" s="22" t="n"/>
      <c r="H46" s="22" t="n"/>
      <c r="I46" s="22" t="n"/>
      <c r="J46" s="22" t="n"/>
      <c r="K46" s="22" t="n"/>
      <c r="L46" s="22" t="n"/>
      <c r="M46" s="19">
        <f>IF(COUNT(D46:G46)&lt;4,NA(),ROUND(SUMPRODUCT(D46:G46,$D$2:$G$2)/SUM($D$2:$G$2),2))</f>
        <v/>
      </c>
      <c r="N46" s="19">
        <f>IF(COUNT(H46:L46)&lt;5,NA(),ROUND(SUMPRODUCT(H46:L46,$H$2:$L$2)/SUM($H$2:$L$2),2))</f>
        <v/>
      </c>
      <c r="O46" s="20">
        <f>IF(OR(ISNA(M46),ISNA(N46)),"",IF(M46&gt;='Critères'!$B$20,IF(N46&gt;='Critères'!$B$21,"Investir","Migrer"),IF(N46&gt;='Critères'!$B$21,"Tolérer","Éliminer")))</f>
        <v/>
      </c>
      <c r="P46" s="21">
        <f>IF(OR(ISNA(M46),ISNA(N46)),"",IF(OR(AND(M46&gt;='Critères'!$B$22,M46&lt;='Critères'!$B$23),AND(N46&gt;='Critères'!$B$22,N46&lt;='Critères'!$B$23)),"À revoir",""))</f>
        <v/>
      </c>
      <c r="Q46" s="10" t="n"/>
      <c r="S46">
        <f>IF(O46="Investir",M46,NA())</f>
        <v/>
      </c>
      <c r="T46">
        <f>IF(O46="Migrer",M46,NA())</f>
        <v/>
      </c>
      <c r="U46">
        <f>IF(O46="Tolérer",M46,NA())</f>
        <v/>
      </c>
      <c r="V46">
        <f>IF(O46="Éliminer",M46,NA())</f>
        <v/>
      </c>
    </row>
    <row r="47">
      <c r="A47" s="10" t="n"/>
      <c r="B47" s="10" t="n"/>
      <c r="C47" s="10" t="n"/>
      <c r="D47" s="22" t="n"/>
      <c r="E47" s="22" t="n"/>
      <c r="F47" s="22" t="n"/>
      <c r="G47" s="22" t="n"/>
      <c r="H47" s="22" t="n"/>
      <c r="I47" s="22" t="n"/>
      <c r="J47" s="22" t="n"/>
      <c r="K47" s="22" t="n"/>
      <c r="L47" s="22" t="n"/>
      <c r="M47" s="19">
        <f>IF(COUNT(D47:G47)&lt;4,NA(),ROUND(SUMPRODUCT(D47:G47,$D$2:$G$2)/SUM($D$2:$G$2),2))</f>
        <v/>
      </c>
      <c r="N47" s="19">
        <f>IF(COUNT(H47:L47)&lt;5,NA(),ROUND(SUMPRODUCT(H47:L47,$H$2:$L$2)/SUM($H$2:$L$2),2))</f>
        <v/>
      </c>
      <c r="O47" s="20">
        <f>IF(OR(ISNA(M47),ISNA(N47)),"",IF(M47&gt;='Critères'!$B$20,IF(N47&gt;='Critères'!$B$21,"Investir","Migrer"),IF(N47&gt;='Critères'!$B$21,"Tolérer","Éliminer")))</f>
        <v/>
      </c>
      <c r="P47" s="21">
        <f>IF(OR(ISNA(M47),ISNA(N47)),"",IF(OR(AND(M47&gt;='Critères'!$B$22,M47&lt;='Critères'!$B$23),AND(N47&gt;='Critères'!$B$22,N47&lt;='Critères'!$B$23)),"À revoir",""))</f>
        <v/>
      </c>
      <c r="Q47" s="10" t="n"/>
      <c r="S47">
        <f>IF(O47="Investir",M47,NA())</f>
        <v/>
      </c>
      <c r="T47">
        <f>IF(O47="Migrer",M47,NA())</f>
        <v/>
      </c>
      <c r="U47">
        <f>IF(O47="Tolérer",M47,NA())</f>
        <v/>
      </c>
      <c r="V47">
        <f>IF(O47="Éliminer",M47,NA())</f>
        <v/>
      </c>
    </row>
    <row r="48">
      <c r="A48" s="10" t="n"/>
      <c r="B48" s="10" t="n"/>
      <c r="C48" s="10" t="n"/>
      <c r="D48" s="22" t="n"/>
      <c r="E48" s="22" t="n"/>
      <c r="F48" s="22" t="n"/>
      <c r="G48" s="22" t="n"/>
      <c r="H48" s="22" t="n"/>
      <c r="I48" s="22" t="n"/>
      <c r="J48" s="22" t="n"/>
      <c r="K48" s="22" t="n"/>
      <c r="L48" s="22" t="n"/>
      <c r="M48" s="19">
        <f>IF(COUNT(D48:G48)&lt;4,NA(),ROUND(SUMPRODUCT(D48:G48,$D$2:$G$2)/SUM($D$2:$G$2),2))</f>
        <v/>
      </c>
      <c r="N48" s="19">
        <f>IF(COUNT(H48:L48)&lt;5,NA(),ROUND(SUMPRODUCT(H48:L48,$H$2:$L$2)/SUM($H$2:$L$2),2))</f>
        <v/>
      </c>
      <c r="O48" s="20">
        <f>IF(OR(ISNA(M48),ISNA(N48)),"",IF(M48&gt;='Critères'!$B$20,IF(N48&gt;='Critères'!$B$21,"Investir","Migrer"),IF(N48&gt;='Critères'!$B$21,"Tolérer","Éliminer")))</f>
        <v/>
      </c>
      <c r="P48" s="21">
        <f>IF(OR(ISNA(M48),ISNA(N48)),"",IF(OR(AND(M48&gt;='Critères'!$B$22,M48&lt;='Critères'!$B$23),AND(N48&gt;='Critères'!$B$22,N48&lt;='Critères'!$B$23)),"À revoir",""))</f>
        <v/>
      </c>
      <c r="Q48" s="10" t="n"/>
      <c r="S48">
        <f>IF(O48="Investir",M48,NA())</f>
        <v/>
      </c>
      <c r="T48">
        <f>IF(O48="Migrer",M48,NA())</f>
        <v/>
      </c>
      <c r="U48">
        <f>IF(O48="Tolérer",M48,NA())</f>
        <v/>
      </c>
      <c r="V48">
        <f>IF(O48="Éliminer",M48,NA())</f>
        <v/>
      </c>
    </row>
    <row r="49">
      <c r="A49" s="10" t="n"/>
      <c r="B49" s="10" t="n"/>
      <c r="C49" s="10" t="n"/>
      <c r="D49" s="22" t="n"/>
      <c r="E49" s="22" t="n"/>
      <c r="F49" s="22" t="n"/>
      <c r="G49" s="22" t="n"/>
      <c r="H49" s="22" t="n"/>
      <c r="I49" s="22" t="n"/>
      <c r="J49" s="22" t="n"/>
      <c r="K49" s="22" t="n"/>
      <c r="L49" s="22" t="n"/>
      <c r="M49" s="19">
        <f>IF(COUNT(D49:G49)&lt;4,NA(),ROUND(SUMPRODUCT(D49:G49,$D$2:$G$2)/SUM($D$2:$G$2),2))</f>
        <v/>
      </c>
      <c r="N49" s="19">
        <f>IF(COUNT(H49:L49)&lt;5,NA(),ROUND(SUMPRODUCT(H49:L49,$H$2:$L$2)/SUM($H$2:$L$2),2))</f>
        <v/>
      </c>
      <c r="O49" s="20">
        <f>IF(OR(ISNA(M49),ISNA(N49)),"",IF(M49&gt;='Critères'!$B$20,IF(N49&gt;='Critères'!$B$21,"Investir","Migrer"),IF(N49&gt;='Critères'!$B$21,"Tolérer","Éliminer")))</f>
        <v/>
      </c>
      <c r="P49" s="21">
        <f>IF(OR(ISNA(M49),ISNA(N49)),"",IF(OR(AND(M49&gt;='Critères'!$B$22,M49&lt;='Critères'!$B$23),AND(N49&gt;='Critères'!$B$22,N49&lt;='Critères'!$B$23)),"À revoir",""))</f>
        <v/>
      </c>
      <c r="Q49" s="10" t="n"/>
      <c r="S49">
        <f>IF(O49="Investir",M49,NA())</f>
        <v/>
      </c>
      <c r="T49">
        <f>IF(O49="Migrer",M49,NA())</f>
        <v/>
      </c>
      <c r="U49">
        <f>IF(O49="Tolérer",M49,NA())</f>
        <v/>
      </c>
      <c r="V49">
        <f>IF(O49="Éliminer",M49,NA())</f>
        <v/>
      </c>
    </row>
    <row r="50">
      <c r="A50" s="10" t="n"/>
      <c r="B50" s="10" t="n"/>
      <c r="C50" s="10" t="n"/>
      <c r="D50" s="22" t="n"/>
      <c r="E50" s="22" t="n"/>
      <c r="F50" s="22" t="n"/>
      <c r="G50" s="22" t="n"/>
      <c r="H50" s="22" t="n"/>
      <c r="I50" s="22" t="n"/>
      <c r="J50" s="22" t="n"/>
      <c r="K50" s="22" t="n"/>
      <c r="L50" s="22" t="n"/>
      <c r="M50" s="19">
        <f>IF(COUNT(D50:G50)&lt;4,NA(),ROUND(SUMPRODUCT(D50:G50,$D$2:$G$2)/SUM($D$2:$G$2),2))</f>
        <v/>
      </c>
      <c r="N50" s="19">
        <f>IF(COUNT(H50:L50)&lt;5,NA(),ROUND(SUMPRODUCT(H50:L50,$H$2:$L$2)/SUM($H$2:$L$2),2))</f>
        <v/>
      </c>
      <c r="O50" s="20">
        <f>IF(OR(ISNA(M50),ISNA(N50)),"",IF(M50&gt;='Critères'!$B$20,IF(N50&gt;='Critères'!$B$21,"Investir","Migrer"),IF(N50&gt;='Critères'!$B$21,"Tolérer","Éliminer")))</f>
        <v/>
      </c>
      <c r="P50" s="21">
        <f>IF(OR(ISNA(M50),ISNA(N50)),"",IF(OR(AND(M50&gt;='Critères'!$B$22,M50&lt;='Critères'!$B$23),AND(N50&gt;='Critères'!$B$22,N50&lt;='Critères'!$B$23)),"À revoir",""))</f>
        <v/>
      </c>
      <c r="Q50" s="10" t="n"/>
      <c r="S50">
        <f>IF(O50="Investir",M50,NA())</f>
        <v/>
      </c>
      <c r="T50">
        <f>IF(O50="Migrer",M50,NA())</f>
        <v/>
      </c>
      <c r="U50">
        <f>IF(O50="Tolérer",M50,NA())</f>
        <v/>
      </c>
      <c r="V50">
        <f>IF(O50="Éliminer",M50,NA())</f>
        <v/>
      </c>
    </row>
    <row r="51">
      <c r="A51" s="10" t="n"/>
      <c r="B51" s="10" t="n"/>
      <c r="C51" s="10" t="n"/>
      <c r="D51" s="22" t="n"/>
      <c r="E51" s="22" t="n"/>
      <c r="F51" s="22" t="n"/>
      <c r="G51" s="22" t="n"/>
      <c r="H51" s="22" t="n"/>
      <c r="I51" s="22" t="n"/>
      <c r="J51" s="22" t="n"/>
      <c r="K51" s="22" t="n"/>
      <c r="L51" s="22" t="n"/>
      <c r="M51" s="19">
        <f>IF(COUNT(D51:G51)&lt;4,NA(),ROUND(SUMPRODUCT(D51:G51,$D$2:$G$2)/SUM($D$2:$G$2),2))</f>
        <v/>
      </c>
      <c r="N51" s="19">
        <f>IF(COUNT(H51:L51)&lt;5,NA(),ROUND(SUMPRODUCT(H51:L51,$H$2:$L$2)/SUM($H$2:$L$2),2))</f>
        <v/>
      </c>
      <c r="O51" s="20">
        <f>IF(OR(ISNA(M51),ISNA(N51)),"",IF(M51&gt;='Critères'!$B$20,IF(N51&gt;='Critères'!$B$21,"Investir","Migrer"),IF(N51&gt;='Critères'!$B$21,"Tolérer","Éliminer")))</f>
        <v/>
      </c>
      <c r="P51" s="21">
        <f>IF(OR(ISNA(M51),ISNA(N51)),"",IF(OR(AND(M51&gt;='Critères'!$B$22,M51&lt;='Critères'!$B$23),AND(N51&gt;='Critères'!$B$22,N51&lt;='Critères'!$B$23)),"À revoir",""))</f>
        <v/>
      </c>
      <c r="Q51" s="10" t="n"/>
      <c r="S51">
        <f>IF(O51="Investir",M51,NA())</f>
        <v/>
      </c>
      <c r="T51">
        <f>IF(O51="Migrer",M51,NA())</f>
        <v/>
      </c>
      <c r="U51">
        <f>IF(O51="Tolérer",M51,NA())</f>
        <v/>
      </c>
      <c r="V51">
        <f>IF(O51="Éliminer",M51,NA())</f>
        <v/>
      </c>
    </row>
    <row r="52">
      <c r="A52" s="10" t="n"/>
      <c r="B52" s="10" t="n"/>
      <c r="C52" s="10" t="n"/>
      <c r="D52" s="22" t="n"/>
      <c r="E52" s="22" t="n"/>
      <c r="F52" s="22" t="n"/>
      <c r="G52" s="22" t="n"/>
      <c r="H52" s="22" t="n"/>
      <c r="I52" s="22" t="n"/>
      <c r="J52" s="22" t="n"/>
      <c r="K52" s="22" t="n"/>
      <c r="L52" s="22" t="n"/>
      <c r="M52" s="19">
        <f>IF(COUNT(D52:G52)&lt;4,NA(),ROUND(SUMPRODUCT(D52:G52,$D$2:$G$2)/SUM($D$2:$G$2),2))</f>
        <v/>
      </c>
      <c r="N52" s="19">
        <f>IF(COUNT(H52:L52)&lt;5,NA(),ROUND(SUMPRODUCT(H52:L52,$H$2:$L$2)/SUM($H$2:$L$2),2))</f>
        <v/>
      </c>
      <c r="O52" s="20">
        <f>IF(OR(ISNA(M52),ISNA(N52)),"",IF(M52&gt;='Critères'!$B$20,IF(N52&gt;='Critères'!$B$21,"Investir","Migrer"),IF(N52&gt;='Critères'!$B$21,"Tolérer","Éliminer")))</f>
        <v/>
      </c>
      <c r="P52" s="21">
        <f>IF(OR(ISNA(M52),ISNA(N52)),"",IF(OR(AND(M52&gt;='Critères'!$B$22,M52&lt;='Critères'!$B$23),AND(N52&gt;='Critères'!$B$22,N52&lt;='Critères'!$B$23)),"À revoir",""))</f>
        <v/>
      </c>
      <c r="Q52" s="10" t="n"/>
      <c r="S52">
        <f>IF(O52="Investir",M52,NA())</f>
        <v/>
      </c>
      <c r="T52">
        <f>IF(O52="Migrer",M52,NA())</f>
        <v/>
      </c>
      <c r="U52">
        <f>IF(O52="Tolérer",M52,NA())</f>
        <v/>
      </c>
      <c r="V52">
        <f>IF(O52="Éliminer",M52,NA())</f>
        <v/>
      </c>
    </row>
    <row r="53">
      <c r="A53" s="10" t="n"/>
      <c r="B53" s="10" t="n"/>
      <c r="C53" s="10" t="n"/>
      <c r="D53" s="22" t="n"/>
      <c r="E53" s="22" t="n"/>
      <c r="F53" s="22" t="n"/>
      <c r="G53" s="22" t="n"/>
      <c r="H53" s="22" t="n"/>
      <c r="I53" s="22" t="n"/>
      <c r="J53" s="22" t="n"/>
      <c r="K53" s="22" t="n"/>
      <c r="L53" s="22" t="n"/>
      <c r="M53" s="19">
        <f>IF(COUNT(D53:G53)&lt;4,NA(),ROUND(SUMPRODUCT(D53:G53,$D$2:$G$2)/SUM($D$2:$G$2),2))</f>
        <v/>
      </c>
      <c r="N53" s="19">
        <f>IF(COUNT(H53:L53)&lt;5,NA(),ROUND(SUMPRODUCT(H53:L53,$H$2:$L$2)/SUM($H$2:$L$2),2))</f>
        <v/>
      </c>
      <c r="O53" s="20">
        <f>IF(OR(ISNA(M53),ISNA(N53)),"",IF(M53&gt;='Critères'!$B$20,IF(N53&gt;='Critères'!$B$21,"Investir","Migrer"),IF(N53&gt;='Critères'!$B$21,"Tolérer","Éliminer")))</f>
        <v/>
      </c>
      <c r="P53" s="21">
        <f>IF(OR(ISNA(M53),ISNA(N53)),"",IF(OR(AND(M53&gt;='Critères'!$B$22,M53&lt;='Critères'!$B$23),AND(N53&gt;='Critères'!$B$22,N53&lt;='Critères'!$B$23)),"À revoir",""))</f>
        <v/>
      </c>
      <c r="Q53" s="10" t="n"/>
      <c r="S53">
        <f>IF(O53="Investir",M53,NA())</f>
        <v/>
      </c>
      <c r="T53">
        <f>IF(O53="Migrer",M53,NA())</f>
        <v/>
      </c>
      <c r="U53">
        <f>IF(O53="Tolérer",M53,NA())</f>
        <v/>
      </c>
      <c r="V53">
        <f>IF(O53="Éliminer",M53,NA())</f>
        <v/>
      </c>
    </row>
    <row r="54">
      <c r="A54" s="10" t="n"/>
      <c r="B54" s="10" t="n"/>
      <c r="C54" s="10" t="n"/>
      <c r="D54" s="22" t="n"/>
      <c r="E54" s="22" t="n"/>
      <c r="F54" s="22" t="n"/>
      <c r="G54" s="22" t="n"/>
      <c r="H54" s="22" t="n"/>
      <c r="I54" s="22" t="n"/>
      <c r="J54" s="22" t="n"/>
      <c r="K54" s="22" t="n"/>
      <c r="L54" s="22" t="n"/>
      <c r="M54" s="19">
        <f>IF(COUNT(D54:G54)&lt;4,NA(),ROUND(SUMPRODUCT(D54:G54,$D$2:$G$2)/SUM($D$2:$G$2),2))</f>
        <v/>
      </c>
      <c r="N54" s="19">
        <f>IF(COUNT(H54:L54)&lt;5,NA(),ROUND(SUMPRODUCT(H54:L54,$H$2:$L$2)/SUM($H$2:$L$2),2))</f>
        <v/>
      </c>
      <c r="O54" s="20">
        <f>IF(OR(ISNA(M54),ISNA(N54)),"",IF(M54&gt;='Critères'!$B$20,IF(N54&gt;='Critères'!$B$21,"Investir","Migrer"),IF(N54&gt;='Critères'!$B$21,"Tolérer","Éliminer")))</f>
        <v/>
      </c>
      <c r="P54" s="21">
        <f>IF(OR(ISNA(M54),ISNA(N54)),"",IF(OR(AND(M54&gt;='Critères'!$B$22,M54&lt;='Critères'!$B$23),AND(N54&gt;='Critères'!$B$22,N54&lt;='Critères'!$B$23)),"À revoir",""))</f>
        <v/>
      </c>
      <c r="Q54" s="10" t="n"/>
      <c r="S54">
        <f>IF(O54="Investir",M54,NA())</f>
        <v/>
      </c>
      <c r="T54">
        <f>IF(O54="Migrer",M54,NA())</f>
        <v/>
      </c>
      <c r="U54">
        <f>IF(O54="Tolérer",M54,NA())</f>
        <v/>
      </c>
      <c r="V54">
        <f>IF(O54="Éliminer",M54,NA())</f>
        <v/>
      </c>
    </row>
    <row r="55">
      <c r="A55" s="10" t="n"/>
      <c r="B55" s="10" t="n"/>
      <c r="C55" s="10" t="n"/>
      <c r="D55" s="22" t="n"/>
      <c r="E55" s="22" t="n"/>
      <c r="F55" s="22" t="n"/>
      <c r="G55" s="22" t="n"/>
      <c r="H55" s="22" t="n"/>
      <c r="I55" s="22" t="n"/>
      <c r="J55" s="22" t="n"/>
      <c r="K55" s="22" t="n"/>
      <c r="L55" s="22" t="n"/>
      <c r="M55" s="19">
        <f>IF(COUNT(D55:G55)&lt;4,NA(),ROUND(SUMPRODUCT(D55:G55,$D$2:$G$2)/SUM($D$2:$G$2),2))</f>
        <v/>
      </c>
      <c r="N55" s="19">
        <f>IF(COUNT(H55:L55)&lt;5,NA(),ROUND(SUMPRODUCT(H55:L55,$H$2:$L$2)/SUM($H$2:$L$2),2))</f>
        <v/>
      </c>
      <c r="O55" s="20">
        <f>IF(OR(ISNA(M55),ISNA(N55)),"",IF(M55&gt;='Critères'!$B$20,IF(N55&gt;='Critères'!$B$21,"Investir","Migrer"),IF(N55&gt;='Critères'!$B$21,"Tolérer","Éliminer")))</f>
        <v/>
      </c>
      <c r="P55" s="21">
        <f>IF(OR(ISNA(M55),ISNA(N55)),"",IF(OR(AND(M55&gt;='Critères'!$B$22,M55&lt;='Critères'!$B$23),AND(N55&gt;='Critères'!$B$22,N55&lt;='Critères'!$B$23)),"À revoir",""))</f>
        <v/>
      </c>
      <c r="Q55" s="10" t="n"/>
      <c r="S55">
        <f>IF(O55="Investir",M55,NA())</f>
        <v/>
      </c>
      <c r="T55">
        <f>IF(O55="Migrer",M55,NA())</f>
        <v/>
      </c>
      <c r="U55">
        <f>IF(O55="Tolérer",M55,NA())</f>
        <v/>
      </c>
      <c r="V55">
        <f>IF(O55="Éliminer",M55,NA())</f>
        <v/>
      </c>
    </row>
    <row r="56">
      <c r="A56" s="10" t="n"/>
      <c r="B56" s="10" t="n"/>
      <c r="C56" s="10" t="n"/>
      <c r="D56" s="22" t="n"/>
      <c r="E56" s="22" t="n"/>
      <c r="F56" s="22" t="n"/>
      <c r="G56" s="22" t="n"/>
      <c r="H56" s="22" t="n"/>
      <c r="I56" s="22" t="n"/>
      <c r="J56" s="22" t="n"/>
      <c r="K56" s="22" t="n"/>
      <c r="L56" s="22" t="n"/>
      <c r="M56" s="19">
        <f>IF(COUNT(D56:G56)&lt;4,NA(),ROUND(SUMPRODUCT(D56:G56,$D$2:$G$2)/SUM($D$2:$G$2),2))</f>
        <v/>
      </c>
      <c r="N56" s="19">
        <f>IF(COUNT(H56:L56)&lt;5,NA(),ROUND(SUMPRODUCT(H56:L56,$H$2:$L$2)/SUM($H$2:$L$2),2))</f>
        <v/>
      </c>
      <c r="O56" s="20">
        <f>IF(OR(ISNA(M56),ISNA(N56)),"",IF(M56&gt;='Critères'!$B$20,IF(N56&gt;='Critères'!$B$21,"Investir","Migrer"),IF(N56&gt;='Critères'!$B$21,"Tolérer","Éliminer")))</f>
        <v/>
      </c>
      <c r="P56" s="21">
        <f>IF(OR(ISNA(M56),ISNA(N56)),"",IF(OR(AND(M56&gt;='Critères'!$B$22,M56&lt;='Critères'!$B$23),AND(N56&gt;='Critères'!$B$22,N56&lt;='Critères'!$B$23)),"À revoir",""))</f>
        <v/>
      </c>
      <c r="Q56" s="10" t="n"/>
      <c r="S56">
        <f>IF(O56="Investir",M56,NA())</f>
        <v/>
      </c>
      <c r="T56">
        <f>IF(O56="Migrer",M56,NA())</f>
        <v/>
      </c>
      <c r="U56">
        <f>IF(O56="Tolérer",M56,NA())</f>
        <v/>
      </c>
      <c r="V56">
        <f>IF(O56="Éliminer",M56,NA())</f>
        <v/>
      </c>
    </row>
    <row r="57">
      <c r="A57" s="10" t="n"/>
      <c r="B57" s="10" t="n"/>
      <c r="C57" s="10" t="n"/>
      <c r="D57" s="22" t="n"/>
      <c r="E57" s="22" t="n"/>
      <c r="F57" s="22" t="n"/>
      <c r="G57" s="22" t="n"/>
      <c r="H57" s="22" t="n"/>
      <c r="I57" s="22" t="n"/>
      <c r="J57" s="22" t="n"/>
      <c r="K57" s="22" t="n"/>
      <c r="L57" s="22" t="n"/>
      <c r="M57" s="19">
        <f>IF(COUNT(D57:G57)&lt;4,NA(),ROUND(SUMPRODUCT(D57:G57,$D$2:$G$2)/SUM($D$2:$G$2),2))</f>
        <v/>
      </c>
      <c r="N57" s="19">
        <f>IF(COUNT(H57:L57)&lt;5,NA(),ROUND(SUMPRODUCT(H57:L57,$H$2:$L$2)/SUM($H$2:$L$2),2))</f>
        <v/>
      </c>
      <c r="O57" s="20">
        <f>IF(OR(ISNA(M57),ISNA(N57)),"",IF(M57&gt;='Critères'!$B$20,IF(N57&gt;='Critères'!$B$21,"Investir","Migrer"),IF(N57&gt;='Critères'!$B$21,"Tolérer","Éliminer")))</f>
        <v/>
      </c>
      <c r="P57" s="21">
        <f>IF(OR(ISNA(M57),ISNA(N57)),"",IF(OR(AND(M57&gt;='Critères'!$B$22,M57&lt;='Critères'!$B$23),AND(N57&gt;='Critères'!$B$22,N57&lt;='Critères'!$B$23)),"À revoir",""))</f>
        <v/>
      </c>
      <c r="Q57" s="10" t="n"/>
      <c r="S57">
        <f>IF(O57="Investir",M57,NA())</f>
        <v/>
      </c>
      <c r="T57">
        <f>IF(O57="Migrer",M57,NA())</f>
        <v/>
      </c>
      <c r="U57">
        <f>IF(O57="Tolérer",M57,NA())</f>
        <v/>
      </c>
      <c r="V57">
        <f>IF(O57="Éliminer",M57,NA())</f>
        <v/>
      </c>
    </row>
    <row r="58">
      <c r="A58" s="10" t="n"/>
      <c r="B58" s="10" t="n"/>
      <c r="C58" s="10" t="n"/>
      <c r="D58" s="22" t="n"/>
      <c r="E58" s="22" t="n"/>
      <c r="F58" s="22" t="n"/>
      <c r="G58" s="22" t="n"/>
      <c r="H58" s="22" t="n"/>
      <c r="I58" s="22" t="n"/>
      <c r="J58" s="22" t="n"/>
      <c r="K58" s="22" t="n"/>
      <c r="L58" s="22" t="n"/>
      <c r="M58" s="19">
        <f>IF(COUNT(D58:G58)&lt;4,NA(),ROUND(SUMPRODUCT(D58:G58,$D$2:$G$2)/SUM($D$2:$G$2),2))</f>
        <v/>
      </c>
      <c r="N58" s="19">
        <f>IF(COUNT(H58:L58)&lt;5,NA(),ROUND(SUMPRODUCT(H58:L58,$H$2:$L$2)/SUM($H$2:$L$2),2))</f>
        <v/>
      </c>
      <c r="O58" s="20">
        <f>IF(OR(ISNA(M58),ISNA(N58)),"",IF(M58&gt;='Critères'!$B$20,IF(N58&gt;='Critères'!$B$21,"Investir","Migrer"),IF(N58&gt;='Critères'!$B$21,"Tolérer","Éliminer")))</f>
        <v/>
      </c>
      <c r="P58" s="21">
        <f>IF(OR(ISNA(M58),ISNA(N58)),"",IF(OR(AND(M58&gt;='Critères'!$B$22,M58&lt;='Critères'!$B$23),AND(N58&gt;='Critères'!$B$22,N58&lt;='Critères'!$B$23)),"À revoir",""))</f>
        <v/>
      </c>
      <c r="Q58" s="10" t="n"/>
      <c r="S58">
        <f>IF(O58="Investir",M58,NA())</f>
        <v/>
      </c>
      <c r="T58">
        <f>IF(O58="Migrer",M58,NA())</f>
        <v/>
      </c>
      <c r="U58">
        <f>IF(O58="Tolérer",M58,NA())</f>
        <v/>
      </c>
      <c r="V58">
        <f>IF(O58="Éliminer",M58,NA())</f>
        <v/>
      </c>
    </row>
    <row r="59">
      <c r="A59" s="10" t="n"/>
      <c r="B59" s="10" t="n"/>
      <c r="C59" s="10" t="n"/>
      <c r="D59" s="22" t="n"/>
      <c r="E59" s="22" t="n"/>
      <c r="F59" s="22" t="n"/>
      <c r="G59" s="22" t="n"/>
      <c r="H59" s="22" t="n"/>
      <c r="I59" s="22" t="n"/>
      <c r="J59" s="22" t="n"/>
      <c r="K59" s="22" t="n"/>
      <c r="L59" s="22" t="n"/>
      <c r="M59" s="19">
        <f>IF(COUNT(D59:G59)&lt;4,NA(),ROUND(SUMPRODUCT(D59:G59,$D$2:$G$2)/SUM($D$2:$G$2),2))</f>
        <v/>
      </c>
      <c r="N59" s="19">
        <f>IF(COUNT(H59:L59)&lt;5,NA(),ROUND(SUMPRODUCT(H59:L59,$H$2:$L$2)/SUM($H$2:$L$2),2))</f>
        <v/>
      </c>
      <c r="O59" s="20">
        <f>IF(OR(ISNA(M59),ISNA(N59)),"",IF(M59&gt;='Critères'!$B$20,IF(N59&gt;='Critères'!$B$21,"Investir","Migrer"),IF(N59&gt;='Critères'!$B$21,"Tolérer","Éliminer")))</f>
        <v/>
      </c>
      <c r="P59" s="21">
        <f>IF(OR(ISNA(M59),ISNA(N59)),"",IF(OR(AND(M59&gt;='Critères'!$B$22,M59&lt;='Critères'!$B$23),AND(N59&gt;='Critères'!$B$22,N59&lt;='Critères'!$B$23)),"À revoir",""))</f>
        <v/>
      </c>
      <c r="Q59" s="10" t="n"/>
      <c r="S59">
        <f>IF(O59="Investir",M59,NA())</f>
        <v/>
      </c>
      <c r="T59">
        <f>IF(O59="Migrer",M59,NA())</f>
        <v/>
      </c>
      <c r="U59">
        <f>IF(O59="Tolérer",M59,NA())</f>
        <v/>
      </c>
      <c r="V59">
        <f>IF(O59="Éliminer",M59,NA())</f>
        <v/>
      </c>
    </row>
    <row r="60">
      <c r="A60" s="10" t="n"/>
      <c r="B60" s="10" t="n"/>
      <c r="C60" s="10" t="n"/>
      <c r="D60" s="22" t="n"/>
      <c r="E60" s="22" t="n"/>
      <c r="F60" s="22" t="n"/>
      <c r="G60" s="22" t="n"/>
      <c r="H60" s="22" t="n"/>
      <c r="I60" s="22" t="n"/>
      <c r="J60" s="22" t="n"/>
      <c r="K60" s="22" t="n"/>
      <c r="L60" s="22" t="n"/>
      <c r="M60" s="19">
        <f>IF(COUNT(D60:G60)&lt;4,NA(),ROUND(SUMPRODUCT(D60:G60,$D$2:$G$2)/SUM($D$2:$G$2),2))</f>
        <v/>
      </c>
      <c r="N60" s="19">
        <f>IF(COUNT(H60:L60)&lt;5,NA(),ROUND(SUMPRODUCT(H60:L60,$H$2:$L$2)/SUM($H$2:$L$2),2))</f>
        <v/>
      </c>
      <c r="O60" s="20">
        <f>IF(OR(ISNA(M60),ISNA(N60)),"",IF(M60&gt;='Critères'!$B$20,IF(N60&gt;='Critères'!$B$21,"Investir","Migrer"),IF(N60&gt;='Critères'!$B$21,"Tolérer","Éliminer")))</f>
        <v/>
      </c>
      <c r="P60" s="21">
        <f>IF(OR(ISNA(M60),ISNA(N60)),"",IF(OR(AND(M60&gt;='Critères'!$B$22,M60&lt;='Critères'!$B$23),AND(N60&gt;='Critères'!$B$22,N60&lt;='Critères'!$B$23)),"À revoir",""))</f>
        <v/>
      </c>
      <c r="Q60" s="10" t="n"/>
      <c r="S60">
        <f>IF(O60="Investir",M60,NA())</f>
        <v/>
      </c>
      <c r="T60">
        <f>IF(O60="Migrer",M60,NA())</f>
        <v/>
      </c>
      <c r="U60">
        <f>IF(O60="Tolérer",M60,NA())</f>
        <v/>
      </c>
      <c r="V60">
        <f>IF(O60="Éliminer",M60,NA())</f>
        <v/>
      </c>
    </row>
    <row r="61">
      <c r="A61" s="10" t="n"/>
      <c r="B61" s="10" t="n"/>
      <c r="C61" s="10" t="n"/>
      <c r="D61" s="22" t="n"/>
      <c r="E61" s="22" t="n"/>
      <c r="F61" s="22" t="n"/>
      <c r="G61" s="22" t="n"/>
      <c r="H61" s="22" t="n"/>
      <c r="I61" s="22" t="n"/>
      <c r="J61" s="22" t="n"/>
      <c r="K61" s="22" t="n"/>
      <c r="L61" s="22" t="n"/>
      <c r="M61" s="19">
        <f>IF(COUNT(D61:G61)&lt;4,NA(),ROUND(SUMPRODUCT(D61:G61,$D$2:$G$2)/SUM($D$2:$G$2),2))</f>
        <v/>
      </c>
      <c r="N61" s="19">
        <f>IF(COUNT(H61:L61)&lt;5,NA(),ROUND(SUMPRODUCT(H61:L61,$H$2:$L$2)/SUM($H$2:$L$2),2))</f>
        <v/>
      </c>
      <c r="O61" s="20">
        <f>IF(OR(ISNA(M61),ISNA(N61)),"",IF(M61&gt;='Critères'!$B$20,IF(N61&gt;='Critères'!$B$21,"Investir","Migrer"),IF(N61&gt;='Critères'!$B$21,"Tolérer","Éliminer")))</f>
        <v/>
      </c>
      <c r="P61" s="21">
        <f>IF(OR(ISNA(M61),ISNA(N61)),"",IF(OR(AND(M61&gt;='Critères'!$B$22,M61&lt;='Critères'!$B$23),AND(N61&gt;='Critères'!$B$22,N61&lt;='Critères'!$B$23)),"À revoir",""))</f>
        <v/>
      </c>
      <c r="Q61" s="10" t="n"/>
      <c r="S61">
        <f>IF(O61="Investir",M61,NA())</f>
        <v/>
      </c>
      <c r="T61">
        <f>IF(O61="Migrer",M61,NA())</f>
        <v/>
      </c>
      <c r="U61">
        <f>IF(O61="Tolérer",M61,NA())</f>
        <v/>
      </c>
      <c r="V61">
        <f>IF(O61="Éliminer",M61,NA())</f>
        <v/>
      </c>
    </row>
    <row r="62">
      <c r="A62" s="10" t="n"/>
      <c r="B62" s="10" t="n"/>
      <c r="C62" s="10" t="n"/>
      <c r="D62" s="22" t="n"/>
      <c r="E62" s="22" t="n"/>
      <c r="F62" s="22" t="n"/>
      <c r="G62" s="22" t="n"/>
      <c r="H62" s="22" t="n"/>
      <c r="I62" s="22" t="n"/>
      <c r="J62" s="22" t="n"/>
      <c r="K62" s="22" t="n"/>
      <c r="L62" s="22" t="n"/>
      <c r="M62" s="19">
        <f>IF(COUNT(D62:G62)&lt;4,NA(),ROUND(SUMPRODUCT(D62:G62,$D$2:$G$2)/SUM($D$2:$G$2),2))</f>
        <v/>
      </c>
      <c r="N62" s="19">
        <f>IF(COUNT(H62:L62)&lt;5,NA(),ROUND(SUMPRODUCT(H62:L62,$H$2:$L$2)/SUM($H$2:$L$2),2))</f>
        <v/>
      </c>
      <c r="O62" s="20">
        <f>IF(OR(ISNA(M62),ISNA(N62)),"",IF(M62&gt;='Critères'!$B$20,IF(N62&gt;='Critères'!$B$21,"Investir","Migrer"),IF(N62&gt;='Critères'!$B$21,"Tolérer","Éliminer")))</f>
        <v/>
      </c>
      <c r="P62" s="21">
        <f>IF(OR(ISNA(M62),ISNA(N62)),"",IF(OR(AND(M62&gt;='Critères'!$B$22,M62&lt;='Critères'!$B$23),AND(N62&gt;='Critères'!$B$22,N62&lt;='Critères'!$B$23)),"À revoir",""))</f>
        <v/>
      </c>
      <c r="Q62" s="10" t="n"/>
      <c r="S62">
        <f>IF(O62="Investir",M62,NA())</f>
        <v/>
      </c>
      <c r="T62">
        <f>IF(O62="Migrer",M62,NA())</f>
        <v/>
      </c>
      <c r="U62">
        <f>IF(O62="Tolérer",M62,NA())</f>
        <v/>
      </c>
      <c r="V62">
        <f>IF(O62="Éliminer",M62,NA())</f>
        <v/>
      </c>
    </row>
    <row r="63">
      <c r="A63" s="10" t="n"/>
      <c r="B63" s="10" t="n"/>
      <c r="C63" s="10" t="n"/>
      <c r="D63" s="22" t="n"/>
      <c r="E63" s="22" t="n"/>
      <c r="F63" s="22" t="n"/>
      <c r="G63" s="22" t="n"/>
      <c r="H63" s="22" t="n"/>
      <c r="I63" s="22" t="n"/>
      <c r="J63" s="22" t="n"/>
      <c r="K63" s="22" t="n"/>
      <c r="L63" s="22" t="n"/>
      <c r="M63" s="19">
        <f>IF(COUNT(D63:G63)&lt;4,NA(),ROUND(SUMPRODUCT(D63:G63,$D$2:$G$2)/SUM($D$2:$G$2),2))</f>
        <v/>
      </c>
      <c r="N63" s="19">
        <f>IF(COUNT(H63:L63)&lt;5,NA(),ROUND(SUMPRODUCT(H63:L63,$H$2:$L$2)/SUM($H$2:$L$2),2))</f>
        <v/>
      </c>
      <c r="O63" s="20">
        <f>IF(OR(ISNA(M63),ISNA(N63)),"",IF(M63&gt;='Critères'!$B$20,IF(N63&gt;='Critères'!$B$21,"Investir","Migrer"),IF(N63&gt;='Critères'!$B$21,"Tolérer","Éliminer")))</f>
        <v/>
      </c>
      <c r="P63" s="21">
        <f>IF(OR(ISNA(M63),ISNA(N63)),"",IF(OR(AND(M63&gt;='Critères'!$B$22,M63&lt;='Critères'!$B$23),AND(N63&gt;='Critères'!$B$22,N63&lt;='Critères'!$B$23)),"À revoir",""))</f>
        <v/>
      </c>
      <c r="Q63" s="10" t="n"/>
      <c r="S63">
        <f>IF(O63="Investir",M63,NA())</f>
        <v/>
      </c>
      <c r="T63">
        <f>IF(O63="Migrer",M63,NA())</f>
        <v/>
      </c>
      <c r="U63">
        <f>IF(O63="Tolérer",M63,NA())</f>
        <v/>
      </c>
      <c r="V63">
        <f>IF(O63="Éliminer",M63,NA())</f>
        <v/>
      </c>
    </row>
    <row r="64">
      <c r="A64" s="10" t="n"/>
      <c r="B64" s="10" t="n"/>
      <c r="C64" s="10" t="n"/>
      <c r="D64" s="22" t="n"/>
      <c r="E64" s="22" t="n"/>
      <c r="F64" s="22" t="n"/>
      <c r="G64" s="22" t="n"/>
      <c r="H64" s="22" t="n"/>
      <c r="I64" s="22" t="n"/>
      <c r="J64" s="22" t="n"/>
      <c r="K64" s="22" t="n"/>
      <c r="L64" s="22" t="n"/>
      <c r="M64" s="19">
        <f>IF(COUNT(D64:G64)&lt;4,NA(),ROUND(SUMPRODUCT(D64:G64,$D$2:$G$2)/SUM($D$2:$G$2),2))</f>
        <v/>
      </c>
      <c r="N64" s="19">
        <f>IF(COUNT(H64:L64)&lt;5,NA(),ROUND(SUMPRODUCT(H64:L64,$H$2:$L$2)/SUM($H$2:$L$2),2))</f>
        <v/>
      </c>
      <c r="O64" s="20">
        <f>IF(OR(ISNA(M64),ISNA(N64)),"",IF(M64&gt;='Critères'!$B$20,IF(N64&gt;='Critères'!$B$21,"Investir","Migrer"),IF(N64&gt;='Critères'!$B$21,"Tolérer","Éliminer")))</f>
        <v/>
      </c>
      <c r="P64" s="21">
        <f>IF(OR(ISNA(M64),ISNA(N64)),"",IF(OR(AND(M64&gt;='Critères'!$B$22,M64&lt;='Critères'!$B$23),AND(N64&gt;='Critères'!$B$22,N64&lt;='Critères'!$B$23)),"À revoir",""))</f>
        <v/>
      </c>
      <c r="Q64" s="10" t="n"/>
      <c r="S64">
        <f>IF(O64="Investir",M64,NA())</f>
        <v/>
      </c>
      <c r="T64">
        <f>IF(O64="Migrer",M64,NA())</f>
        <v/>
      </c>
      <c r="U64">
        <f>IF(O64="Tolérer",M64,NA())</f>
        <v/>
      </c>
      <c r="V64">
        <f>IF(O64="Éliminer",M64,NA())</f>
        <v/>
      </c>
    </row>
    <row r="65">
      <c r="A65" s="10" t="n"/>
      <c r="B65" s="10" t="n"/>
      <c r="C65" s="10" t="n"/>
      <c r="D65" s="22" t="n"/>
      <c r="E65" s="22" t="n"/>
      <c r="F65" s="22" t="n"/>
      <c r="G65" s="22" t="n"/>
      <c r="H65" s="22" t="n"/>
      <c r="I65" s="22" t="n"/>
      <c r="J65" s="22" t="n"/>
      <c r="K65" s="22" t="n"/>
      <c r="L65" s="22" t="n"/>
      <c r="M65" s="19">
        <f>IF(COUNT(D65:G65)&lt;4,NA(),ROUND(SUMPRODUCT(D65:G65,$D$2:$G$2)/SUM($D$2:$G$2),2))</f>
        <v/>
      </c>
      <c r="N65" s="19">
        <f>IF(COUNT(H65:L65)&lt;5,NA(),ROUND(SUMPRODUCT(H65:L65,$H$2:$L$2)/SUM($H$2:$L$2),2))</f>
        <v/>
      </c>
      <c r="O65" s="20">
        <f>IF(OR(ISNA(M65),ISNA(N65)),"",IF(M65&gt;='Critères'!$B$20,IF(N65&gt;='Critères'!$B$21,"Investir","Migrer"),IF(N65&gt;='Critères'!$B$21,"Tolérer","Éliminer")))</f>
        <v/>
      </c>
      <c r="P65" s="21">
        <f>IF(OR(ISNA(M65),ISNA(N65)),"",IF(OR(AND(M65&gt;='Critères'!$B$22,M65&lt;='Critères'!$B$23),AND(N65&gt;='Critères'!$B$22,N65&lt;='Critères'!$B$23)),"À revoir",""))</f>
        <v/>
      </c>
      <c r="Q65" s="10" t="n"/>
      <c r="S65">
        <f>IF(O65="Investir",M65,NA())</f>
        <v/>
      </c>
      <c r="T65">
        <f>IF(O65="Migrer",M65,NA())</f>
        <v/>
      </c>
      <c r="U65">
        <f>IF(O65="Tolérer",M65,NA())</f>
        <v/>
      </c>
      <c r="V65">
        <f>IF(O65="Éliminer",M65,NA())</f>
        <v/>
      </c>
    </row>
    <row r="66">
      <c r="A66" s="10" t="n"/>
      <c r="B66" s="10" t="n"/>
      <c r="C66" s="10" t="n"/>
      <c r="D66" s="22" t="n"/>
      <c r="E66" s="22" t="n"/>
      <c r="F66" s="22" t="n"/>
      <c r="G66" s="22" t="n"/>
      <c r="H66" s="22" t="n"/>
      <c r="I66" s="22" t="n"/>
      <c r="J66" s="22" t="n"/>
      <c r="K66" s="22" t="n"/>
      <c r="L66" s="22" t="n"/>
      <c r="M66" s="19">
        <f>IF(COUNT(D66:G66)&lt;4,NA(),ROUND(SUMPRODUCT(D66:G66,$D$2:$G$2)/SUM($D$2:$G$2),2))</f>
        <v/>
      </c>
      <c r="N66" s="19">
        <f>IF(COUNT(H66:L66)&lt;5,NA(),ROUND(SUMPRODUCT(H66:L66,$H$2:$L$2)/SUM($H$2:$L$2),2))</f>
        <v/>
      </c>
      <c r="O66" s="20">
        <f>IF(OR(ISNA(M66),ISNA(N66)),"",IF(M66&gt;='Critères'!$B$20,IF(N66&gt;='Critères'!$B$21,"Investir","Migrer"),IF(N66&gt;='Critères'!$B$21,"Tolérer","Éliminer")))</f>
        <v/>
      </c>
      <c r="P66" s="21">
        <f>IF(OR(ISNA(M66),ISNA(N66)),"",IF(OR(AND(M66&gt;='Critères'!$B$22,M66&lt;='Critères'!$B$23),AND(N66&gt;='Critères'!$B$22,N66&lt;='Critères'!$B$23)),"À revoir",""))</f>
        <v/>
      </c>
      <c r="Q66" s="10" t="n"/>
      <c r="S66">
        <f>IF(O66="Investir",M66,NA())</f>
        <v/>
      </c>
      <c r="T66">
        <f>IF(O66="Migrer",M66,NA())</f>
        <v/>
      </c>
      <c r="U66">
        <f>IF(O66="Tolérer",M66,NA())</f>
        <v/>
      </c>
      <c r="V66">
        <f>IF(O66="Éliminer",M66,NA())</f>
        <v/>
      </c>
    </row>
    <row r="67">
      <c r="A67" s="10" t="n"/>
      <c r="B67" s="10" t="n"/>
      <c r="C67" s="10" t="n"/>
      <c r="D67" s="22" t="n"/>
      <c r="E67" s="22" t="n"/>
      <c r="F67" s="22" t="n"/>
      <c r="G67" s="22" t="n"/>
      <c r="H67" s="22" t="n"/>
      <c r="I67" s="22" t="n"/>
      <c r="J67" s="22" t="n"/>
      <c r="K67" s="22" t="n"/>
      <c r="L67" s="22" t="n"/>
      <c r="M67" s="19">
        <f>IF(COUNT(D67:G67)&lt;4,NA(),ROUND(SUMPRODUCT(D67:G67,$D$2:$G$2)/SUM($D$2:$G$2),2))</f>
        <v/>
      </c>
      <c r="N67" s="19">
        <f>IF(COUNT(H67:L67)&lt;5,NA(),ROUND(SUMPRODUCT(H67:L67,$H$2:$L$2)/SUM($H$2:$L$2),2))</f>
        <v/>
      </c>
      <c r="O67" s="20">
        <f>IF(OR(ISNA(M67),ISNA(N67)),"",IF(M67&gt;='Critères'!$B$20,IF(N67&gt;='Critères'!$B$21,"Investir","Migrer"),IF(N67&gt;='Critères'!$B$21,"Tolérer","Éliminer")))</f>
        <v/>
      </c>
      <c r="P67" s="21">
        <f>IF(OR(ISNA(M67),ISNA(N67)),"",IF(OR(AND(M67&gt;='Critères'!$B$22,M67&lt;='Critères'!$B$23),AND(N67&gt;='Critères'!$B$22,N67&lt;='Critères'!$B$23)),"À revoir",""))</f>
        <v/>
      </c>
      <c r="Q67" s="10" t="n"/>
      <c r="S67">
        <f>IF(O67="Investir",M67,NA())</f>
        <v/>
      </c>
      <c r="T67">
        <f>IF(O67="Migrer",M67,NA())</f>
        <v/>
      </c>
      <c r="U67">
        <f>IF(O67="Tolérer",M67,NA())</f>
        <v/>
      </c>
      <c r="V67">
        <f>IF(O67="Éliminer",M67,NA())</f>
        <v/>
      </c>
    </row>
    <row r="68">
      <c r="A68" s="10" t="n"/>
      <c r="B68" s="10" t="n"/>
      <c r="C68" s="10" t="n"/>
      <c r="D68" s="22" t="n"/>
      <c r="E68" s="22" t="n"/>
      <c r="F68" s="22" t="n"/>
      <c r="G68" s="22" t="n"/>
      <c r="H68" s="22" t="n"/>
      <c r="I68" s="22" t="n"/>
      <c r="J68" s="22" t="n"/>
      <c r="K68" s="22" t="n"/>
      <c r="L68" s="22" t="n"/>
      <c r="M68" s="19">
        <f>IF(COUNT(D68:G68)&lt;4,NA(),ROUND(SUMPRODUCT(D68:G68,$D$2:$G$2)/SUM($D$2:$G$2),2))</f>
        <v/>
      </c>
      <c r="N68" s="19">
        <f>IF(COUNT(H68:L68)&lt;5,NA(),ROUND(SUMPRODUCT(H68:L68,$H$2:$L$2)/SUM($H$2:$L$2),2))</f>
        <v/>
      </c>
      <c r="O68" s="20">
        <f>IF(OR(ISNA(M68),ISNA(N68)),"",IF(M68&gt;='Critères'!$B$20,IF(N68&gt;='Critères'!$B$21,"Investir","Migrer"),IF(N68&gt;='Critères'!$B$21,"Tolérer","Éliminer")))</f>
        <v/>
      </c>
      <c r="P68" s="21">
        <f>IF(OR(ISNA(M68),ISNA(N68)),"",IF(OR(AND(M68&gt;='Critères'!$B$22,M68&lt;='Critères'!$B$23),AND(N68&gt;='Critères'!$B$22,N68&lt;='Critères'!$B$23)),"À revoir",""))</f>
        <v/>
      </c>
      <c r="Q68" s="10" t="n"/>
      <c r="S68">
        <f>IF(O68="Investir",M68,NA())</f>
        <v/>
      </c>
      <c r="T68">
        <f>IF(O68="Migrer",M68,NA())</f>
        <v/>
      </c>
      <c r="U68">
        <f>IF(O68="Tolérer",M68,NA())</f>
        <v/>
      </c>
      <c r="V68">
        <f>IF(O68="Éliminer",M68,NA())</f>
        <v/>
      </c>
    </row>
    <row r="69">
      <c r="A69" s="10" t="n"/>
      <c r="B69" s="10" t="n"/>
      <c r="C69" s="10" t="n"/>
      <c r="D69" s="22" t="n"/>
      <c r="E69" s="22" t="n"/>
      <c r="F69" s="22" t="n"/>
      <c r="G69" s="22" t="n"/>
      <c r="H69" s="22" t="n"/>
      <c r="I69" s="22" t="n"/>
      <c r="J69" s="22" t="n"/>
      <c r="K69" s="22" t="n"/>
      <c r="L69" s="22" t="n"/>
      <c r="M69" s="19">
        <f>IF(COUNT(D69:G69)&lt;4,NA(),ROUND(SUMPRODUCT(D69:G69,$D$2:$G$2)/SUM($D$2:$G$2),2))</f>
        <v/>
      </c>
      <c r="N69" s="19">
        <f>IF(COUNT(H69:L69)&lt;5,NA(),ROUND(SUMPRODUCT(H69:L69,$H$2:$L$2)/SUM($H$2:$L$2),2))</f>
        <v/>
      </c>
      <c r="O69" s="20">
        <f>IF(OR(ISNA(M69),ISNA(N69)),"",IF(M69&gt;='Critères'!$B$20,IF(N69&gt;='Critères'!$B$21,"Investir","Migrer"),IF(N69&gt;='Critères'!$B$21,"Tolérer","Éliminer")))</f>
        <v/>
      </c>
      <c r="P69" s="21">
        <f>IF(OR(ISNA(M69),ISNA(N69)),"",IF(OR(AND(M69&gt;='Critères'!$B$22,M69&lt;='Critères'!$B$23),AND(N69&gt;='Critères'!$B$22,N69&lt;='Critères'!$B$23)),"À revoir",""))</f>
        <v/>
      </c>
      <c r="Q69" s="10" t="n"/>
      <c r="S69">
        <f>IF(O69="Investir",M69,NA())</f>
        <v/>
      </c>
      <c r="T69">
        <f>IF(O69="Migrer",M69,NA())</f>
        <v/>
      </c>
      <c r="U69">
        <f>IF(O69="Tolérer",M69,NA())</f>
        <v/>
      </c>
      <c r="V69">
        <f>IF(O69="Éliminer",M69,NA())</f>
        <v/>
      </c>
    </row>
    <row r="70">
      <c r="A70" s="10" t="n"/>
      <c r="B70" s="10" t="n"/>
      <c r="C70" s="10" t="n"/>
      <c r="D70" s="22" t="n"/>
      <c r="E70" s="22" t="n"/>
      <c r="F70" s="22" t="n"/>
      <c r="G70" s="22" t="n"/>
      <c r="H70" s="22" t="n"/>
      <c r="I70" s="22" t="n"/>
      <c r="J70" s="22" t="n"/>
      <c r="K70" s="22" t="n"/>
      <c r="L70" s="22" t="n"/>
      <c r="M70" s="19">
        <f>IF(COUNT(D70:G70)&lt;4,NA(),ROUND(SUMPRODUCT(D70:G70,$D$2:$G$2)/SUM($D$2:$G$2),2))</f>
        <v/>
      </c>
      <c r="N70" s="19">
        <f>IF(COUNT(H70:L70)&lt;5,NA(),ROUND(SUMPRODUCT(H70:L70,$H$2:$L$2)/SUM($H$2:$L$2),2))</f>
        <v/>
      </c>
      <c r="O70" s="20">
        <f>IF(OR(ISNA(M70),ISNA(N70)),"",IF(M70&gt;='Critères'!$B$20,IF(N70&gt;='Critères'!$B$21,"Investir","Migrer"),IF(N70&gt;='Critères'!$B$21,"Tolérer","Éliminer")))</f>
        <v/>
      </c>
      <c r="P70" s="21">
        <f>IF(OR(ISNA(M70),ISNA(N70)),"",IF(OR(AND(M70&gt;='Critères'!$B$22,M70&lt;='Critères'!$B$23),AND(N70&gt;='Critères'!$B$22,N70&lt;='Critères'!$B$23)),"À revoir",""))</f>
        <v/>
      </c>
      <c r="Q70" s="10" t="n"/>
      <c r="S70">
        <f>IF(O70="Investir",M70,NA())</f>
        <v/>
      </c>
      <c r="T70">
        <f>IF(O70="Migrer",M70,NA())</f>
        <v/>
      </c>
      <c r="U70">
        <f>IF(O70="Tolérer",M70,NA())</f>
        <v/>
      </c>
      <c r="V70">
        <f>IF(O70="Éliminer",M70,NA())</f>
        <v/>
      </c>
    </row>
    <row r="71">
      <c r="A71" s="10" t="n"/>
      <c r="B71" s="10" t="n"/>
      <c r="C71" s="10" t="n"/>
      <c r="D71" s="22" t="n"/>
      <c r="E71" s="22" t="n"/>
      <c r="F71" s="22" t="n"/>
      <c r="G71" s="22" t="n"/>
      <c r="H71" s="22" t="n"/>
      <c r="I71" s="22" t="n"/>
      <c r="J71" s="22" t="n"/>
      <c r="K71" s="22" t="n"/>
      <c r="L71" s="22" t="n"/>
      <c r="M71" s="19">
        <f>IF(COUNT(D71:G71)&lt;4,NA(),ROUND(SUMPRODUCT(D71:G71,$D$2:$G$2)/SUM($D$2:$G$2),2))</f>
        <v/>
      </c>
      <c r="N71" s="19">
        <f>IF(COUNT(H71:L71)&lt;5,NA(),ROUND(SUMPRODUCT(H71:L71,$H$2:$L$2)/SUM($H$2:$L$2),2))</f>
        <v/>
      </c>
      <c r="O71" s="20">
        <f>IF(OR(ISNA(M71),ISNA(N71)),"",IF(M71&gt;='Critères'!$B$20,IF(N71&gt;='Critères'!$B$21,"Investir","Migrer"),IF(N71&gt;='Critères'!$B$21,"Tolérer","Éliminer")))</f>
        <v/>
      </c>
      <c r="P71" s="21">
        <f>IF(OR(ISNA(M71),ISNA(N71)),"",IF(OR(AND(M71&gt;='Critères'!$B$22,M71&lt;='Critères'!$B$23),AND(N71&gt;='Critères'!$B$22,N71&lt;='Critères'!$B$23)),"À revoir",""))</f>
        <v/>
      </c>
      <c r="Q71" s="10" t="n"/>
      <c r="S71">
        <f>IF(O71="Investir",M71,NA())</f>
        <v/>
      </c>
      <c r="T71">
        <f>IF(O71="Migrer",M71,NA())</f>
        <v/>
      </c>
      <c r="U71">
        <f>IF(O71="Tolérer",M71,NA())</f>
        <v/>
      </c>
      <c r="V71">
        <f>IF(O71="Éliminer",M71,NA())</f>
        <v/>
      </c>
    </row>
    <row r="72">
      <c r="A72" s="10" t="n"/>
      <c r="B72" s="10" t="n"/>
      <c r="C72" s="10" t="n"/>
      <c r="D72" s="22" t="n"/>
      <c r="E72" s="22" t="n"/>
      <c r="F72" s="22" t="n"/>
      <c r="G72" s="22" t="n"/>
      <c r="H72" s="22" t="n"/>
      <c r="I72" s="22" t="n"/>
      <c r="J72" s="22" t="n"/>
      <c r="K72" s="22" t="n"/>
      <c r="L72" s="22" t="n"/>
      <c r="M72" s="19">
        <f>IF(COUNT(D72:G72)&lt;4,NA(),ROUND(SUMPRODUCT(D72:G72,$D$2:$G$2)/SUM($D$2:$G$2),2))</f>
        <v/>
      </c>
      <c r="N72" s="19">
        <f>IF(COUNT(H72:L72)&lt;5,NA(),ROUND(SUMPRODUCT(H72:L72,$H$2:$L$2)/SUM($H$2:$L$2),2))</f>
        <v/>
      </c>
      <c r="O72" s="20">
        <f>IF(OR(ISNA(M72),ISNA(N72)),"",IF(M72&gt;='Critères'!$B$20,IF(N72&gt;='Critères'!$B$21,"Investir","Migrer"),IF(N72&gt;='Critères'!$B$21,"Tolérer","Éliminer")))</f>
        <v/>
      </c>
      <c r="P72" s="21">
        <f>IF(OR(ISNA(M72),ISNA(N72)),"",IF(OR(AND(M72&gt;='Critères'!$B$22,M72&lt;='Critères'!$B$23),AND(N72&gt;='Critères'!$B$22,N72&lt;='Critères'!$B$23)),"À revoir",""))</f>
        <v/>
      </c>
      <c r="Q72" s="10" t="n"/>
      <c r="S72">
        <f>IF(O72="Investir",M72,NA())</f>
        <v/>
      </c>
      <c r="T72">
        <f>IF(O72="Migrer",M72,NA())</f>
        <v/>
      </c>
      <c r="U72">
        <f>IF(O72="Tolérer",M72,NA())</f>
        <v/>
      </c>
      <c r="V72">
        <f>IF(O72="Éliminer",M72,NA())</f>
        <v/>
      </c>
    </row>
    <row r="73">
      <c r="A73" s="10" t="n"/>
      <c r="B73" s="10" t="n"/>
      <c r="C73" s="10" t="n"/>
      <c r="D73" s="22" t="n"/>
      <c r="E73" s="22" t="n"/>
      <c r="F73" s="22" t="n"/>
      <c r="G73" s="22" t="n"/>
      <c r="H73" s="22" t="n"/>
      <c r="I73" s="22" t="n"/>
      <c r="J73" s="22" t="n"/>
      <c r="K73" s="22" t="n"/>
      <c r="L73" s="22" t="n"/>
      <c r="M73" s="19">
        <f>IF(COUNT(D73:G73)&lt;4,NA(),ROUND(SUMPRODUCT(D73:G73,$D$2:$G$2)/SUM($D$2:$G$2),2))</f>
        <v/>
      </c>
      <c r="N73" s="19">
        <f>IF(COUNT(H73:L73)&lt;5,NA(),ROUND(SUMPRODUCT(H73:L73,$H$2:$L$2)/SUM($H$2:$L$2),2))</f>
        <v/>
      </c>
      <c r="O73" s="20">
        <f>IF(OR(ISNA(M73),ISNA(N73)),"",IF(M73&gt;='Critères'!$B$20,IF(N73&gt;='Critères'!$B$21,"Investir","Migrer"),IF(N73&gt;='Critères'!$B$21,"Tolérer","Éliminer")))</f>
        <v/>
      </c>
      <c r="P73" s="21">
        <f>IF(OR(ISNA(M73),ISNA(N73)),"",IF(OR(AND(M73&gt;='Critères'!$B$22,M73&lt;='Critères'!$B$23),AND(N73&gt;='Critères'!$B$22,N73&lt;='Critères'!$B$23)),"À revoir",""))</f>
        <v/>
      </c>
      <c r="Q73" s="10" t="n"/>
      <c r="S73">
        <f>IF(O73="Investir",M73,NA())</f>
        <v/>
      </c>
      <c r="T73">
        <f>IF(O73="Migrer",M73,NA())</f>
        <v/>
      </c>
      <c r="U73">
        <f>IF(O73="Tolérer",M73,NA())</f>
        <v/>
      </c>
      <c r="V73">
        <f>IF(O73="Éliminer",M73,NA())</f>
        <v/>
      </c>
    </row>
    <row r="74">
      <c r="A74" s="10" t="n"/>
      <c r="B74" s="10" t="n"/>
      <c r="C74" s="10" t="n"/>
      <c r="D74" s="22" t="n"/>
      <c r="E74" s="22" t="n"/>
      <c r="F74" s="22" t="n"/>
      <c r="G74" s="22" t="n"/>
      <c r="H74" s="22" t="n"/>
      <c r="I74" s="22" t="n"/>
      <c r="J74" s="22" t="n"/>
      <c r="K74" s="22" t="n"/>
      <c r="L74" s="22" t="n"/>
      <c r="M74" s="19">
        <f>IF(COUNT(D74:G74)&lt;4,NA(),ROUND(SUMPRODUCT(D74:G74,$D$2:$G$2)/SUM($D$2:$G$2),2))</f>
        <v/>
      </c>
      <c r="N74" s="19">
        <f>IF(COUNT(H74:L74)&lt;5,NA(),ROUND(SUMPRODUCT(H74:L74,$H$2:$L$2)/SUM($H$2:$L$2),2))</f>
        <v/>
      </c>
      <c r="O74" s="20">
        <f>IF(OR(ISNA(M74),ISNA(N74)),"",IF(M74&gt;='Critères'!$B$20,IF(N74&gt;='Critères'!$B$21,"Investir","Migrer"),IF(N74&gt;='Critères'!$B$21,"Tolérer","Éliminer")))</f>
        <v/>
      </c>
      <c r="P74" s="21">
        <f>IF(OR(ISNA(M74),ISNA(N74)),"",IF(OR(AND(M74&gt;='Critères'!$B$22,M74&lt;='Critères'!$B$23),AND(N74&gt;='Critères'!$B$22,N74&lt;='Critères'!$B$23)),"À revoir",""))</f>
        <v/>
      </c>
      <c r="Q74" s="10" t="n"/>
      <c r="S74">
        <f>IF(O74="Investir",M74,NA())</f>
        <v/>
      </c>
      <c r="T74">
        <f>IF(O74="Migrer",M74,NA())</f>
        <v/>
      </c>
      <c r="U74">
        <f>IF(O74="Tolérer",M74,NA())</f>
        <v/>
      </c>
      <c r="V74">
        <f>IF(O74="Éliminer",M74,NA())</f>
        <v/>
      </c>
    </row>
    <row r="75">
      <c r="A75" s="10" t="n"/>
      <c r="B75" s="10" t="n"/>
      <c r="C75" s="10" t="n"/>
      <c r="D75" s="22" t="n"/>
      <c r="E75" s="22" t="n"/>
      <c r="F75" s="22" t="n"/>
      <c r="G75" s="22" t="n"/>
      <c r="H75" s="22" t="n"/>
      <c r="I75" s="22" t="n"/>
      <c r="J75" s="22" t="n"/>
      <c r="K75" s="22" t="n"/>
      <c r="L75" s="22" t="n"/>
      <c r="M75" s="19">
        <f>IF(COUNT(D75:G75)&lt;4,NA(),ROUND(SUMPRODUCT(D75:G75,$D$2:$G$2)/SUM($D$2:$G$2),2))</f>
        <v/>
      </c>
      <c r="N75" s="19">
        <f>IF(COUNT(H75:L75)&lt;5,NA(),ROUND(SUMPRODUCT(H75:L75,$H$2:$L$2)/SUM($H$2:$L$2),2))</f>
        <v/>
      </c>
      <c r="O75" s="20">
        <f>IF(OR(ISNA(M75),ISNA(N75)),"",IF(M75&gt;='Critères'!$B$20,IF(N75&gt;='Critères'!$B$21,"Investir","Migrer"),IF(N75&gt;='Critères'!$B$21,"Tolérer","Éliminer")))</f>
        <v/>
      </c>
      <c r="P75" s="21">
        <f>IF(OR(ISNA(M75),ISNA(N75)),"",IF(OR(AND(M75&gt;='Critères'!$B$22,M75&lt;='Critères'!$B$23),AND(N75&gt;='Critères'!$B$22,N75&lt;='Critères'!$B$23)),"À revoir",""))</f>
        <v/>
      </c>
      <c r="Q75" s="10" t="n"/>
      <c r="S75">
        <f>IF(O75="Investir",M75,NA())</f>
        <v/>
      </c>
      <c r="T75">
        <f>IF(O75="Migrer",M75,NA())</f>
        <v/>
      </c>
      <c r="U75">
        <f>IF(O75="Tolérer",M75,NA())</f>
        <v/>
      </c>
      <c r="V75">
        <f>IF(O75="Éliminer",M75,NA())</f>
        <v/>
      </c>
    </row>
    <row r="76">
      <c r="A76" s="10" t="n"/>
      <c r="B76" s="10" t="n"/>
      <c r="C76" s="10" t="n"/>
      <c r="D76" s="22" t="n"/>
      <c r="E76" s="22" t="n"/>
      <c r="F76" s="22" t="n"/>
      <c r="G76" s="22" t="n"/>
      <c r="H76" s="22" t="n"/>
      <c r="I76" s="22" t="n"/>
      <c r="J76" s="22" t="n"/>
      <c r="K76" s="22" t="n"/>
      <c r="L76" s="22" t="n"/>
      <c r="M76" s="19">
        <f>IF(COUNT(D76:G76)&lt;4,NA(),ROUND(SUMPRODUCT(D76:G76,$D$2:$G$2)/SUM($D$2:$G$2),2))</f>
        <v/>
      </c>
      <c r="N76" s="19">
        <f>IF(COUNT(H76:L76)&lt;5,NA(),ROUND(SUMPRODUCT(H76:L76,$H$2:$L$2)/SUM($H$2:$L$2),2))</f>
        <v/>
      </c>
      <c r="O76" s="20">
        <f>IF(OR(ISNA(M76),ISNA(N76)),"",IF(M76&gt;='Critères'!$B$20,IF(N76&gt;='Critères'!$B$21,"Investir","Migrer"),IF(N76&gt;='Critères'!$B$21,"Tolérer","Éliminer")))</f>
        <v/>
      </c>
      <c r="P76" s="21">
        <f>IF(OR(ISNA(M76),ISNA(N76)),"",IF(OR(AND(M76&gt;='Critères'!$B$22,M76&lt;='Critères'!$B$23),AND(N76&gt;='Critères'!$B$22,N76&lt;='Critères'!$B$23)),"À revoir",""))</f>
        <v/>
      </c>
      <c r="Q76" s="10" t="n"/>
      <c r="S76">
        <f>IF(O76="Investir",M76,NA())</f>
        <v/>
      </c>
      <c r="T76">
        <f>IF(O76="Migrer",M76,NA())</f>
        <v/>
      </c>
      <c r="U76">
        <f>IF(O76="Tolérer",M76,NA())</f>
        <v/>
      </c>
      <c r="V76">
        <f>IF(O76="Éliminer",M76,NA())</f>
        <v/>
      </c>
    </row>
    <row r="77">
      <c r="A77" s="10" t="n"/>
      <c r="B77" s="10" t="n"/>
      <c r="C77" s="10" t="n"/>
      <c r="D77" s="22" t="n"/>
      <c r="E77" s="22" t="n"/>
      <c r="F77" s="22" t="n"/>
      <c r="G77" s="22" t="n"/>
      <c r="H77" s="22" t="n"/>
      <c r="I77" s="22" t="n"/>
      <c r="J77" s="22" t="n"/>
      <c r="K77" s="22" t="n"/>
      <c r="L77" s="22" t="n"/>
      <c r="M77" s="19">
        <f>IF(COUNT(D77:G77)&lt;4,NA(),ROUND(SUMPRODUCT(D77:G77,$D$2:$G$2)/SUM($D$2:$G$2),2))</f>
        <v/>
      </c>
      <c r="N77" s="19">
        <f>IF(COUNT(H77:L77)&lt;5,NA(),ROUND(SUMPRODUCT(H77:L77,$H$2:$L$2)/SUM($H$2:$L$2),2))</f>
        <v/>
      </c>
      <c r="O77" s="20">
        <f>IF(OR(ISNA(M77),ISNA(N77)),"",IF(M77&gt;='Critères'!$B$20,IF(N77&gt;='Critères'!$B$21,"Investir","Migrer"),IF(N77&gt;='Critères'!$B$21,"Tolérer","Éliminer")))</f>
        <v/>
      </c>
      <c r="P77" s="21">
        <f>IF(OR(ISNA(M77),ISNA(N77)),"",IF(OR(AND(M77&gt;='Critères'!$B$22,M77&lt;='Critères'!$B$23),AND(N77&gt;='Critères'!$B$22,N77&lt;='Critères'!$B$23)),"À revoir",""))</f>
        <v/>
      </c>
      <c r="Q77" s="10" t="n"/>
      <c r="S77">
        <f>IF(O77="Investir",M77,NA())</f>
        <v/>
      </c>
      <c r="T77">
        <f>IF(O77="Migrer",M77,NA())</f>
        <v/>
      </c>
      <c r="U77">
        <f>IF(O77="Tolérer",M77,NA())</f>
        <v/>
      </c>
      <c r="V77">
        <f>IF(O77="Éliminer",M77,NA())</f>
        <v/>
      </c>
    </row>
    <row r="78">
      <c r="A78" s="10" t="n"/>
      <c r="B78" s="10" t="n"/>
      <c r="C78" s="10" t="n"/>
      <c r="D78" s="22" t="n"/>
      <c r="E78" s="22" t="n"/>
      <c r="F78" s="22" t="n"/>
      <c r="G78" s="22" t="n"/>
      <c r="H78" s="22" t="n"/>
      <c r="I78" s="22" t="n"/>
      <c r="J78" s="22" t="n"/>
      <c r="K78" s="22" t="n"/>
      <c r="L78" s="22" t="n"/>
      <c r="M78" s="19">
        <f>IF(COUNT(D78:G78)&lt;4,NA(),ROUND(SUMPRODUCT(D78:G78,$D$2:$G$2)/SUM($D$2:$G$2),2))</f>
        <v/>
      </c>
      <c r="N78" s="19">
        <f>IF(COUNT(H78:L78)&lt;5,NA(),ROUND(SUMPRODUCT(H78:L78,$H$2:$L$2)/SUM($H$2:$L$2),2))</f>
        <v/>
      </c>
      <c r="O78" s="20">
        <f>IF(OR(ISNA(M78),ISNA(N78)),"",IF(M78&gt;='Critères'!$B$20,IF(N78&gt;='Critères'!$B$21,"Investir","Migrer"),IF(N78&gt;='Critères'!$B$21,"Tolérer","Éliminer")))</f>
        <v/>
      </c>
      <c r="P78" s="21">
        <f>IF(OR(ISNA(M78),ISNA(N78)),"",IF(OR(AND(M78&gt;='Critères'!$B$22,M78&lt;='Critères'!$B$23),AND(N78&gt;='Critères'!$B$22,N78&lt;='Critères'!$B$23)),"À revoir",""))</f>
        <v/>
      </c>
      <c r="Q78" s="10" t="n"/>
      <c r="S78">
        <f>IF(O78="Investir",M78,NA())</f>
        <v/>
      </c>
      <c r="T78">
        <f>IF(O78="Migrer",M78,NA())</f>
        <v/>
      </c>
      <c r="U78">
        <f>IF(O78="Tolérer",M78,NA())</f>
        <v/>
      </c>
      <c r="V78">
        <f>IF(O78="Éliminer",M78,NA())</f>
        <v/>
      </c>
    </row>
    <row r="79">
      <c r="A79" s="10" t="n"/>
      <c r="B79" s="10" t="n"/>
      <c r="C79" s="10" t="n"/>
      <c r="D79" s="22" t="n"/>
      <c r="E79" s="22" t="n"/>
      <c r="F79" s="22" t="n"/>
      <c r="G79" s="22" t="n"/>
      <c r="H79" s="22" t="n"/>
      <c r="I79" s="22" t="n"/>
      <c r="J79" s="22" t="n"/>
      <c r="K79" s="22" t="n"/>
      <c r="L79" s="22" t="n"/>
      <c r="M79" s="19">
        <f>IF(COUNT(D79:G79)&lt;4,NA(),ROUND(SUMPRODUCT(D79:G79,$D$2:$G$2)/SUM($D$2:$G$2),2))</f>
        <v/>
      </c>
      <c r="N79" s="19">
        <f>IF(COUNT(H79:L79)&lt;5,NA(),ROUND(SUMPRODUCT(H79:L79,$H$2:$L$2)/SUM($H$2:$L$2),2))</f>
        <v/>
      </c>
      <c r="O79" s="20">
        <f>IF(OR(ISNA(M79),ISNA(N79)),"",IF(M79&gt;='Critères'!$B$20,IF(N79&gt;='Critères'!$B$21,"Investir","Migrer"),IF(N79&gt;='Critères'!$B$21,"Tolérer","Éliminer")))</f>
        <v/>
      </c>
      <c r="P79" s="21">
        <f>IF(OR(ISNA(M79),ISNA(N79)),"",IF(OR(AND(M79&gt;='Critères'!$B$22,M79&lt;='Critères'!$B$23),AND(N79&gt;='Critères'!$B$22,N79&lt;='Critères'!$B$23)),"À revoir",""))</f>
        <v/>
      </c>
      <c r="Q79" s="10" t="n"/>
      <c r="S79">
        <f>IF(O79="Investir",M79,NA())</f>
        <v/>
      </c>
      <c r="T79">
        <f>IF(O79="Migrer",M79,NA())</f>
        <v/>
      </c>
      <c r="U79">
        <f>IF(O79="Tolérer",M79,NA())</f>
        <v/>
      </c>
      <c r="V79">
        <f>IF(O79="Éliminer",M79,NA())</f>
        <v/>
      </c>
    </row>
    <row r="80">
      <c r="A80" s="10" t="n"/>
      <c r="B80" s="10" t="n"/>
      <c r="C80" s="10" t="n"/>
      <c r="D80" s="22" t="n"/>
      <c r="E80" s="22" t="n"/>
      <c r="F80" s="22" t="n"/>
      <c r="G80" s="22" t="n"/>
      <c r="H80" s="22" t="n"/>
      <c r="I80" s="22" t="n"/>
      <c r="J80" s="22" t="n"/>
      <c r="K80" s="22" t="n"/>
      <c r="L80" s="22" t="n"/>
      <c r="M80" s="19">
        <f>IF(COUNT(D80:G80)&lt;4,NA(),ROUND(SUMPRODUCT(D80:G80,$D$2:$G$2)/SUM($D$2:$G$2),2))</f>
        <v/>
      </c>
      <c r="N80" s="19">
        <f>IF(COUNT(H80:L80)&lt;5,NA(),ROUND(SUMPRODUCT(H80:L80,$H$2:$L$2)/SUM($H$2:$L$2),2))</f>
        <v/>
      </c>
      <c r="O80" s="20">
        <f>IF(OR(ISNA(M80),ISNA(N80)),"",IF(M80&gt;='Critères'!$B$20,IF(N80&gt;='Critères'!$B$21,"Investir","Migrer"),IF(N80&gt;='Critères'!$B$21,"Tolérer","Éliminer")))</f>
        <v/>
      </c>
      <c r="P80" s="21">
        <f>IF(OR(ISNA(M80),ISNA(N80)),"",IF(OR(AND(M80&gt;='Critères'!$B$22,M80&lt;='Critères'!$B$23),AND(N80&gt;='Critères'!$B$22,N80&lt;='Critères'!$B$23)),"À revoir",""))</f>
        <v/>
      </c>
      <c r="Q80" s="10" t="n"/>
      <c r="S80">
        <f>IF(O80="Investir",M80,NA())</f>
        <v/>
      </c>
      <c r="T80">
        <f>IF(O80="Migrer",M80,NA())</f>
        <v/>
      </c>
      <c r="U80">
        <f>IF(O80="Tolérer",M80,NA())</f>
        <v/>
      </c>
      <c r="V80">
        <f>IF(O80="Éliminer",M80,NA())</f>
        <v/>
      </c>
    </row>
    <row r="81">
      <c r="A81" s="10" t="n"/>
      <c r="B81" s="10" t="n"/>
      <c r="C81" s="10" t="n"/>
      <c r="D81" s="22" t="n"/>
      <c r="E81" s="22" t="n"/>
      <c r="F81" s="22" t="n"/>
      <c r="G81" s="22" t="n"/>
      <c r="H81" s="22" t="n"/>
      <c r="I81" s="22" t="n"/>
      <c r="J81" s="22" t="n"/>
      <c r="K81" s="22" t="n"/>
      <c r="L81" s="22" t="n"/>
      <c r="M81" s="19">
        <f>IF(COUNT(D81:G81)&lt;4,NA(),ROUND(SUMPRODUCT(D81:G81,$D$2:$G$2)/SUM($D$2:$G$2),2))</f>
        <v/>
      </c>
      <c r="N81" s="19">
        <f>IF(COUNT(H81:L81)&lt;5,NA(),ROUND(SUMPRODUCT(H81:L81,$H$2:$L$2)/SUM($H$2:$L$2),2))</f>
        <v/>
      </c>
      <c r="O81" s="20">
        <f>IF(OR(ISNA(M81),ISNA(N81)),"",IF(M81&gt;='Critères'!$B$20,IF(N81&gt;='Critères'!$B$21,"Investir","Migrer"),IF(N81&gt;='Critères'!$B$21,"Tolérer","Éliminer")))</f>
        <v/>
      </c>
      <c r="P81" s="21">
        <f>IF(OR(ISNA(M81),ISNA(N81)),"",IF(OR(AND(M81&gt;='Critères'!$B$22,M81&lt;='Critères'!$B$23),AND(N81&gt;='Critères'!$B$22,N81&lt;='Critères'!$B$23)),"À revoir",""))</f>
        <v/>
      </c>
      <c r="Q81" s="10" t="n"/>
      <c r="S81">
        <f>IF(O81="Investir",M81,NA())</f>
        <v/>
      </c>
      <c r="T81">
        <f>IF(O81="Migrer",M81,NA())</f>
        <v/>
      </c>
      <c r="U81">
        <f>IF(O81="Tolérer",M81,NA())</f>
        <v/>
      </c>
      <c r="V81">
        <f>IF(O81="Éliminer",M81,NA())</f>
        <v/>
      </c>
    </row>
    <row r="82">
      <c r="A82" s="10" t="n"/>
      <c r="B82" s="10" t="n"/>
      <c r="C82" s="10" t="n"/>
      <c r="D82" s="22" t="n"/>
      <c r="E82" s="22" t="n"/>
      <c r="F82" s="22" t="n"/>
      <c r="G82" s="22" t="n"/>
      <c r="H82" s="22" t="n"/>
      <c r="I82" s="22" t="n"/>
      <c r="J82" s="22" t="n"/>
      <c r="K82" s="22" t="n"/>
      <c r="L82" s="22" t="n"/>
      <c r="M82" s="19">
        <f>IF(COUNT(D82:G82)&lt;4,NA(),ROUND(SUMPRODUCT(D82:G82,$D$2:$G$2)/SUM($D$2:$G$2),2))</f>
        <v/>
      </c>
      <c r="N82" s="19">
        <f>IF(COUNT(H82:L82)&lt;5,NA(),ROUND(SUMPRODUCT(H82:L82,$H$2:$L$2)/SUM($H$2:$L$2),2))</f>
        <v/>
      </c>
      <c r="O82" s="20">
        <f>IF(OR(ISNA(M82),ISNA(N82)),"",IF(M82&gt;='Critères'!$B$20,IF(N82&gt;='Critères'!$B$21,"Investir","Migrer"),IF(N82&gt;='Critères'!$B$21,"Tolérer","Éliminer")))</f>
        <v/>
      </c>
      <c r="P82" s="21">
        <f>IF(OR(ISNA(M82),ISNA(N82)),"",IF(OR(AND(M82&gt;='Critères'!$B$22,M82&lt;='Critères'!$B$23),AND(N82&gt;='Critères'!$B$22,N82&lt;='Critères'!$B$23)),"À revoir",""))</f>
        <v/>
      </c>
      <c r="Q82" s="10" t="n"/>
      <c r="S82">
        <f>IF(O82="Investir",M82,NA())</f>
        <v/>
      </c>
      <c r="T82">
        <f>IF(O82="Migrer",M82,NA())</f>
        <v/>
      </c>
      <c r="U82">
        <f>IF(O82="Tolérer",M82,NA())</f>
        <v/>
      </c>
      <c r="V82">
        <f>IF(O82="Éliminer",M82,NA())</f>
        <v/>
      </c>
    </row>
    <row r="83">
      <c r="A83" s="10" t="n"/>
      <c r="B83" s="10" t="n"/>
      <c r="C83" s="10" t="n"/>
      <c r="D83" s="22" t="n"/>
      <c r="E83" s="22" t="n"/>
      <c r="F83" s="22" t="n"/>
      <c r="G83" s="22" t="n"/>
      <c r="H83" s="22" t="n"/>
      <c r="I83" s="22" t="n"/>
      <c r="J83" s="22" t="n"/>
      <c r="K83" s="22" t="n"/>
      <c r="L83" s="22" t="n"/>
      <c r="M83" s="19">
        <f>IF(COUNT(D83:G83)&lt;4,NA(),ROUND(SUMPRODUCT(D83:G83,$D$2:$G$2)/SUM($D$2:$G$2),2))</f>
        <v/>
      </c>
      <c r="N83" s="19">
        <f>IF(COUNT(H83:L83)&lt;5,NA(),ROUND(SUMPRODUCT(H83:L83,$H$2:$L$2)/SUM($H$2:$L$2),2))</f>
        <v/>
      </c>
      <c r="O83" s="20">
        <f>IF(OR(ISNA(M83),ISNA(N83)),"",IF(M83&gt;='Critères'!$B$20,IF(N83&gt;='Critères'!$B$21,"Investir","Migrer"),IF(N83&gt;='Critères'!$B$21,"Tolérer","Éliminer")))</f>
        <v/>
      </c>
      <c r="P83" s="21">
        <f>IF(OR(ISNA(M83),ISNA(N83)),"",IF(OR(AND(M83&gt;='Critères'!$B$22,M83&lt;='Critères'!$B$23),AND(N83&gt;='Critères'!$B$22,N83&lt;='Critères'!$B$23)),"À revoir",""))</f>
        <v/>
      </c>
      <c r="Q83" s="10" t="n"/>
      <c r="S83">
        <f>IF(O83="Investir",M83,NA())</f>
        <v/>
      </c>
      <c r="T83">
        <f>IF(O83="Migrer",M83,NA())</f>
        <v/>
      </c>
      <c r="U83">
        <f>IF(O83="Tolérer",M83,NA())</f>
        <v/>
      </c>
      <c r="V83">
        <f>IF(O83="Éliminer",M83,NA())</f>
        <v/>
      </c>
    </row>
    <row r="84">
      <c r="A84" s="10" t="n"/>
      <c r="B84" s="10" t="n"/>
      <c r="C84" s="10" t="n"/>
      <c r="D84" s="22" t="n"/>
      <c r="E84" s="22" t="n"/>
      <c r="F84" s="22" t="n"/>
      <c r="G84" s="22" t="n"/>
      <c r="H84" s="22" t="n"/>
      <c r="I84" s="22" t="n"/>
      <c r="J84" s="22" t="n"/>
      <c r="K84" s="22" t="n"/>
      <c r="L84" s="22" t="n"/>
      <c r="M84" s="19">
        <f>IF(COUNT(D84:G84)&lt;4,NA(),ROUND(SUMPRODUCT(D84:G84,$D$2:$G$2)/SUM($D$2:$G$2),2))</f>
        <v/>
      </c>
      <c r="N84" s="19">
        <f>IF(COUNT(H84:L84)&lt;5,NA(),ROUND(SUMPRODUCT(H84:L84,$H$2:$L$2)/SUM($H$2:$L$2),2))</f>
        <v/>
      </c>
      <c r="O84" s="20">
        <f>IF(OR(ISNA(M84),ISNA(N84)),"",IF(M84&gt;='Critères'!$B$20,IF(N84&gt;='Critères'!$B$21,"Investir","Migrer"),IF(N84&gt;='Critères'!$B$21,"Tolérer","Éliminer")))</f>
        <v/>
      </c>
      <c r="P84" s="21">
        <f>IF(OR(ISNA(M84),ISNA(N84)),"",IF(OR(AND(M84&gt;='Critères'!$B$22,M84&lt;='Critères'!$B$23),AND(N84&gt;='Critères'!$B$22,N84&lt;='Critères'!$B$23)),"À revoir",""))</f>
        <v/>
      </c>
      <c r="Q84" s="10" t="n"/>
      <c r="S84">
        <f>IF(O84="Investir",M84,NA())</f>
        <v/>
      </c>
      <c r="T84">
        <f>IF(O84="Migrer",M84,NA())</f>
        <v/>
      </c>
      <c r="U84">
        <f>IF(O84="Tolérer",M84,NA())</f>
        <v/>
      </c>
      <c r="V84">
        <f>IF(O84="Éliminer",M84,NA())</f>
        <v/>
      </c>
    </row>
    <row r="85">
      <c r="A85" s="10" t="n"/>
      <c r="B85" s="10" t="n"/>
      <c r="C85" s="10" t="n"/>
      <c r="D85" s="22" t="n"/>
      <c r="E85" s="22" t="n"/>
      <c r="F85" s="22" t="n"/>
      <c r="G85" s="22" t="n"/>
      <c r="H85" s="22" t="n"/>
      <c r="I85" s="22" t="n"/>
      <c r="J85" s="22" t="n"/>
      <c r="K85" s="22" t="n"/>
      <c r="L85" s="22" t="n"/>
      <c r="M85" s="19">
        <f>IF(COUNT(D85:G85)&lt;4,NA(),ROUND(SUMPRODUCT(D85:G85,$D$2:$G$2)/SUM($D$2:$G$2),2))</f>
        <v/>
      </c>
      <c r="N85" s="19">
        <f>IF(COUNT(H85:L85)&lt;5,NA(),ROUND(SUMPRODUCT(H85:L85,$H$2:$L$2)/SUM($H$2:$L$2),2))</f>
        <v/>
      </c>
      <c r="O85" s="20">
        <f>IF(OR(ISNA(M85),ISNA(N85)),"",IF(M85&gt;='Critères'!$B$20,IF(N85&gt;='Critères'!$B$21,"Investir","Migrer"),IF(N85&gt;='Critères'!$B$21,"Tolérer","Éliminer")))</f>
        <v/>
      </c>
      <c r="P85" s="21">
        <f>IF(OR(ISNA(M85),ISNA(N85)),"",IF(OR(AND(M85&gt;='Critères'!$B$22,M85&lt;='Critères'!$B$23),AND(N85&gt;='Critères'!$B$22,N85&lt;='Critères'!$B$23)),"À revoir",""))</f>
        <v/>
      </c>
      <c r="Q85" s="10" t="n"/>
      <c r="S85">
        <f>IF(O85="Investir",M85,NA())</f>
        <v/>
      </c>
      <c r="T85">
        <f>IF(O85="Migrer",M85,NA())</f>
        <v/>
      </c>
      <c r="U85">
        <f>IF(O85="Tolérer",M85,NA())</f>
        <v/>
      </c>
      <c r="V85">
        <f>IF(O85="Éliminer",M85,NA())</f>
        <v/>
      </c>
    </row>
    <row r="86">
      <c r="A86" s="10" t="n"/>
      <c r="B86" s="10" t="n"/>
      <c r="C86" s="10" t="n"/>
      <c r="D86" s="22" t="n"/>
      <c r="E86" s="22" t="n"/>
      <c r="F86" s="22" t="n"/>
      <c r="G86" s="22" t="n"/>
      <c r="H86" s="22" t="n"/>
      <c r="I86" s="22" t="n"/>
      <c r="J86" s="22" t="n"/>
      <c r="K86" s="22" t="n"/>
      <c r="L86" s="22" t="n"/>
      <c r="M86" s="19">
        <f>IF(COUNT(D86:G86)&lt;4,NA(),ROUND(SUMPRODUCT(D86:G86,$D$2:$G$2)/SUM($D$2:$G$2),2))</f>
        <v/>
      </c>
      <c r="N86" s="19">
        <f>IF(COUNT(H86:L86)&lt;5,NA(),ROUND(SUMPRODUCT(H86:L86,$H$2:$L$2)/SUM($H$2:$L$2),2))</f>
        <v/>
      </c>
      <c r="O86" s="20">
        <f>IF(OR(ISNA(M86),ISNA(N86)),"",IF(M86&gt;='Critères'!$B$20,IF(N86&gt;='Critères'!$B$21,"Investir","Migrer"),IF(N86&gt;='Critères'!$B$21,"Tolérer","Éliminer")))</f>
        <v/>
      </c>
      <c r="P86" s="21">
        <f>IF(OR(ISNA(M86),ISNA(N86)),"",IF(OR(AND(M86&gt;='Critères'!$B$22,M86&lt;='Critères'!$B$23),AND(N86&gt;='Critères'!$B$22,N86&lt;='Critères'!$B$23)),"À revoir",""))</f>
        <v/>
      </c>
      <c r="Q86" s="10" t="n"/>
      <c r="S86">
        <f>IF(O86="Investir",M86,NA())</f>
        <v/>
      </c>
      <c r="T86">
        <f>IF(O86="Migrer",M86,NA())</f>
        <v/>
      </c>
      <c r="U86">
        <f>IF(O86="Tolérer",M86,NA())</f>
        <v/>
      </c>
      <c r="V86">
        <f>IF(O86="Éliminer",M86,NA())</f>
        <v/>
      </c>
    </row>
    <row r="87">
      <c r="A87" s="10" t="n"/>
      <c r="B87" s="10" t="n"/>
      <c r="C87" s="10" t="n"/>
      <c r="D87" s="22" t="n"/>
      <c r="E87" s="22" t="n"/>
      <c r="F87" s="22" t="n"/>
      <c r="G87" s="22" t="n"/>
      <c r="H87" s="22" t="n"/>
      <c r="I87" s="22" t="n"/>
      <c r="J87" s="22" t="n"/>
      <c r="K87" s="22" t="n"/>
      <c r="L87" s="22" t="n"/>
      <c r="M87" s="19">
        <f>IF(COUNT(D87:G87)&lt;4,NA(),ROUND(SUMPRODUCT(D87:G87,$D$2:$G$2)/SUM($D$2:$G$2),2))</f>
        <v/>
      </c>
      <c r="N87" s="19">
        <f>IF(COUNT(H87:L87)&lt;5,NA(),ROUND(SUMPRODUCT(H87:L87,$H$2:$L$2)/SUM($H$2:$L$2),2))</f>
        <v/>
      </c>
      <c r="O87" s="20">
        <f>IF(OR(ISNA(M87),ISNA(N87)),"",IF(M87&gt;='Critères'!$B$20,IF(N87&gt;='Critères'!$B$21,"Investir","Migrer"),IF(N87&gt;='Critères'!$B$21,"Tolérer","Éliminer")))</f>
        <v/>
      </c>
      <c r="P87" s="21">
        <f>IF(OR(ISNA(M87),ISNA(N87)),"",IF(OR(AND(M87&gt;='Critères'!$B$22,M87&lt;='Critères'!$B$23),AND(N87&gt;='Critères'!$B$22,N87&lt;='Critères'!$B$23)),"À revoir",""))</f>
        <v/>
      </c>
      <c r="Q87" s="10" t="n"/>
      <c r="S87">
        <f>IF(O87="Investir",M87,NA())</f>
        <v/>
      </c>
      <c r="T87">
        <f>IF(O87="Migrer",M87,NA())</f>
        <v/>
      </c>
      <c r="U87">
        <f>IF(O87="Tolérer",M87,NA())</f>
        <v/>
      </c>
      <c r="V87">
        <f>IF(O87="Éliminer",M87,NA())</f>
        <v/>
      </c>
    </row>
    <row r="88">
      <c r="A88" s="10" t="n"/>
      <c r="B88" s="10" t="n"/>
      <c r="C88" s="10" t="n"/>
      <c r="D88" s="22" t="n"/>
      <c r="E88" s="22" t="n"/>
      <c r="F88" s="22" t="n"/>
      <c r="G88" s="22" t="n"/>
      <c r="H88" s="22" t="n"/>
      <c r="I88" s="22" t="n"/>
      <c r="J88" s="22" t="n"/>
      <c r="K88" s="22" t="n"/>
      <c r="L88" s="22" t="n"/>
      <c r="M88" s="19">
        <f>IF(COUNT(D88:G88)&lt;4,NA(),ROUND(SUMPRODUCT(D88:G88,$D$2:$G$2)/SUM($D$2:$G$2),2))</f>
        <v/>
      </c>
      <c r="N88" s="19">
        <f>IF(COUNT(H88:L88)&lt;5,NA(),ROUND(SUMPRODUCT(H88:L88,$H$2:$L$2)/SUM($H$2:$L$2),2))</f>
        <v/>
      </c>
      <c r="O88" s="20">
        <f>IF(OR(ISNA(M88),ISNA(N88)),"",IF(M88&gt;='Critères'!$B$20,IF(N88&gt;='Critères'!$B$21,"Investir","Migrer"),IF(N88&gt;='Critères'!$B$21,"Tolérer","Éliminer")))</f>
        <v/>
      </c>
      <c r="P88" s="21">
        <f>IF(OR(ISNA(M88),ISNA(N88)),"",IF(OR(AND(M88&gt;='Critères'!$B$22,M88&lt;='Critères'!$B$23),AND(N88&gt;='Critères'!$B$22,N88&lt;='Critères'!$B$23)),"À revoir",""))</f>
        <v/>
      </c>
      <c r="Q88" s="10" t="n"/>
      <c r="S88">
        <f>IF(O88="Investir",M88,NA())</f>
        <v/>
      </c>
      <c r="T88">
        <f>IF(O88="Migrer",M88,NA())</f>
        <v/>
      </c>
      <c r="U88">
        <f>IF(O88="Tolérer",M88,NA())</f>
        <v/>
      </c>
      <c r="V88">
        <f>IF(O88="Éliminer",M88,NA())</f>
        <v/>
      </c>
    </row>
    <row r="89">
      <c r="A89" s="10" t="n"/>
      <c r="B89" s="10" t="n"/>
      <c r="C89" s="10" t="n"/>
      <c r="D89" s="22" t="n"/>
      <c r="E89" s="22" t="n"/>
      <c r="F89" s="22" t="n"/>
      <c r="G89" s="22" t="n"/>
      <c r="H89" s="22" t="n"/>
      <c r="I89" s="22" t="n"/>
      <c r="J89" s="22" t="n"/>
      <c r="K89" s="22" t="n"/>
      <c r="L89" s="22" t="n"/>
      <c r="M89" s="19">
        <f>IF(COUNT(D89:G89)&lt;4,NA(),ROUND(SUMPRODUCT(D89:G89,$D$2:$G$2)/SUM($D$2:$G$2),2))</f>
        <v/>
      </c>
      <c r="N89" s="19">
        <f>IF(COUNT(H89:L89)&lt;5,NA(),ROUND(SUMPRODUCT(H89:L89,$H$2:$L$2)/SUM($H$2:$L$2),2))</f>
        <v/>
      </c>
      <c r="O89" s="20">
        <f>IF(OR(ISNA(M89),ISNA(N89)),"",IF(M89&gt;='Critères'!$B$20,IF(N89&gt;='Critères'!$B$21,"Investir","Migrer"),IF(N89&gt;='Critères'!$B$21,"Tolérer","Éliminer")))</f>
        <v/>
      </c>
      <c r="P89" s="21">
        <f>IF(OR(ISNA(M89),ISNA(N89)),"",IF(OR(AND(M89&gt;='Critères'!$B$22,M89&lt;='Critères'!$B$23),AND(N89&gt;='Critères'!$B$22,N89&lt;='Critères'!$B$23)),"À revoir",""))</f>
        <v/>
      </c>
      <c r="Q89" s="10" t="n"/>
      <c r="S89">
        <f>IF(O89="Investir",M89,NA())</f>
        <v/>
      </c>
      <c r="T89">
        <f>IF(O89="Migrer",M89,NA())</f>
        <v/>
      </c>
      <c r="U89">
        <f>IF(O89="Tolérer",M89,NA())</f>
        <v/>
      </c>
      <c r="V89">
        <f>IF(O89="Éliminer",M89,NA())</f>
        <v/>
      </c>
    </row>
    <row r="90">
      <c r="A90" s="10" t="n"/>
      <c r="B90" s="10" t="n"/>
      <c r="C90" s="10" t="n"/>
      <c r="D90" s="22" t="n"/>
      <c r="E90" s="22" t="n"/>
      <c r="F90" s="22" t="n"/>
      <c r="G90" s="22" t="n"/>
      <c r="H90" s="22" t="n"/>
      <c r="I90" s="22" t="n"/>
      <c r="J90" s="22" t="n"/>
      <c r="K90" s="22" t="n"/>
      <c r="L90" s="22" t="n"/>
      <c r="M90" s="19">
        <f>IF(COUNT(D90:G90)&lt;4,NA(),ROUND(SUMPRODUCT(D90:G90,$D$2:$G$2)/SUM($D$2:$G$2),2))</f>
        <v/>
      </c>
      <c r="N90" s="19">
        <f>IF(COUNT(H90:L90)&lt;5,NA(),ROUND(SUMPRODUCT(H90:L90,$H$2:$L$2)/SUM($H$2:$L$2),2))</f>
        <v/>
      </c>
      <c r="O90" s="20">
        <f>IF(OR(ISNA(M90),ISNA(N90)),"",IF(M90&gt;='Critères'!$B$20,IF(N90&gt;='Critères'!$B$21,"Investir","Migrer"),IF(N90&gt;='Critères'!$B$21,"Tolérer","Éliminer")))</f>
        <v/>
      </c>
      <c r="P90" s="21">
        <f>IF(OR(ISNA(M90),ISNA(N90)),"",IF(OR(AND(M90&gt;='Critères'!$B$22,M90&lt;='Critères'!$B$23),AND(N90&gt;='Critères'!$B$22,N90&lt;='Critères'!$B$23)),"À revoir",""))</f>
        <v/>
      </c>
      <c r="Q90" s="10" t="n"/>
      <c r="S90">
        <f>IF(O90="Investir",M90,NA())</f>
        <v/>
      </c>
      <c r="T90">
        <f>IF(O90="Migrer",M90,NA())</f>
        <v/>
      </c>
      <c r="U90">
        <f>IF(O90="Tolérer",M90,NA())</f>
        <v/>
      </c>
      <c r="V90">
        <f>IF(O90="Éliminer",M90,NA())</f>
        <v/>
      </c>
    </row>
    <row r="91">
      <c r="A91" s="10" t="n"/>
      <c r="B91" s="10" t="n"/>
      <c r="C91" s="10" t="n"/>
      <c r="D91" s="22" t="n"/>
      <c r="E91" s="22" t="n"/>
      <c r="F91" s="22" t="n"/>
      <c r="G91" s="22" t="n"/>
      <c r="H91" s="22" t="n"/>
      <c r="I91" s="22" t="n"/>
      <c r="J91" s="22" t="n"/>
      <c r="K91" s="22" t="n"/>
      <c r="L91" s="22" t="n"/>
      <c r="M91" s="19">
        <f>IF(COUNT(D91:G91)&lt;4,NA(),ROUND(SUMPRODUCT(D91:G91,$D$2:$G$2)/SUM($D$2:$G$2),2))</f>
        <v/>
      </c>
      <c r="N91" s="19">
        <f>IF(COUNT(H91:L91)&lt;5,NA(),ROUND(SUMPRODUCT(H91:L91,$H$2:$L$2)/SUM($H$2:$L$2),2))</f>
        <v/>
      </c>
      <c r="O91" s="20">
        <f>IF(OR(ISNA(M91),ISNA(N91)),"",IF(M91&gt;='Critères'!$B$20,IF(N91&gt;='Critères'!$B$21,"Investir","Migrer"),IF(N91&gt;='Critères'!$B$21,"Tolérer","Éliminer")))</f>
        <v/>
      </c>
      <c r="P91" s="21">
        <f>IF(OR(ISNA(M91),ISNA(N91)),"",IF(OR(AND(M91&gt;='Critères'!$B$22,M91&lt;='Critères'!$B$23),AND(N91&gt;='Critères'!$B$22,N91&lt;='Critères'!$B$23)),"À revoir",""))</f>
        <v/>
      </c>
      <c r="Q91" s="10" t="n"/>
      <c r="S91">
        <f>IF(O91="Investir",M91,NA())</f>
        <v/>
      </c>
      <c r="T91">
        <f>IF(O91="Migrer",M91,NA())</f>
        <v/>
      </c>
      <c r="U91">
        <f>IF(O91="Tolérer",M91,NA())</f>
        <v/>
      </c>
      <c r="V91">
        <f>IF(O91="Éliminer",M91,NA())</f>
        <v/>
      </c>
    </row>
    <row r="92">
      <c r="A92" s="10" t="n"/>
      <c r="B92" s="10" t="n"/>
      <c r="C92" s="10" t="n"/>
      <c r="D92" s="22" t="n"/>
      <c r="E92" s="22" t="n"/>
      <c r="F92" s="22" t="n"/>
      <c r="G92" s="22" t="n"/>
      <c r="H92" s="22" t="n"/>
      <c r="I92" s="22" t="n"/>
      <c r="J92" s="22" t="n"/>
      <c r="K92" s="22" t="n"/>
      <c r="L92" s="22" t="n"/>
      <c r="M92" s="19">
        <f>IF(COUNT(D92:G92)&lt;4,NA(),ROUND(SUMPRODUCT(D92:G92,$D$2:$G$2)/SUM($D$2:$G$2),2))</f>
        <v/>
      </c>
      <c r="N92" s="19">
        <f>IF(COUNT(H92:L92)&lt;5,NA(),ROUND(SUMPRODUCT(H92:L92,$H$2:$L$2)/SUM($H$2:$L$2),2))</f>
        <v/>
      </c>
      <c r="O92" s="20">
        <f>IF(OR(ISNA(M92),ISNA(N92)),"",IF(M92&gt;='Critères'!$B$20,IF(N92&gt;='Critères'!$B$21,"Investir","Migrer"),IF(N92&gt;='Critères'!$B$21,"Tolérer","Éliminer")))</f>
        <v/>
      </c>
      <c r="P92" s="21">
        <f>IF(OR(ISNA(M92),ISNA(N92)),"",IF(OR(AND(M92&gt;='Critères'!$B$22,M92&lt;='Critères'!$B$23),AND(N92&gt;='Critères'!$B$22,N92&lt;='Critères'!$B$23)),"À revoir",""))</f>
        <v/>
      </c>
      <c r="Q92" s="10" t="n"/>
      <c r="S92">
        <f>IF(O92="Investir",M92,NA())</f>
        <v/>
      </c>
      <c r="T92">
        <f>IF(O92="Migrer",M92,NA())</f>
        <v/>
      </c>
      <c r="U92">
        <f>IF(O92="Tolérer",M92,NA())</f>
        <v/>
      </c>
      <c r="V92">
        <f>IF(O92="Éliminer",M92,NA())</f>
        <v/>
      </c>
    </row>
    <row r="93">
      <c r="A93" s="10" t="n"/>
      <c r="B93" s="10" t="n"/>
      <c r="C93" s="10" t="n"/>
      <c r="D93" s="22" t="n"/>
      <c r="E93" s="22" t="n"/>
      <c r="F93" s="22" t="n"/>
      <c r="G93" s="22" t="n"/>
      <c r="H93" s="22" t="n"/>
      <c r="I93" s="22" t="n"/>
      <c r="J93" s="22" t="n"/>
      <c r="K93" s="22" t="n"/>
      <c r="L93" s="22" t="n"/>
      <c r="M93" s="19">
        <f>IF(COUNT(D93:G93)&lt;4,NA(),ROUND(SUMPRODUCT(D93:G93,$D$2:$G$2)/SUM($D$2:$G$2),2))</f>
        <v/>
      </c>
      <c r="N93" s="19">
        <f>IF(COUNT(H93:L93)&lt;5,NA(),ROUND(SUMPRODUCT(H93:L93,$H$2:$L$2)/SUM($H$2:$L$2),2))</f>
        <v/>
      </c>
      <c r="O93" s="20">
        <f>IF(OR(ISNA(M93),ISNA(N93)),"",IF(M93&gt;='Critères'!$B$20,IF(N93&gt;='Critères'!$B$21,"Investir","Migrer"),IF(N93&gt;='Critères'!$B$21,"Tolérer","Éliminer")))</f>
        <v/>
      </c>
      <c r="P93" s="21">
        <f>IF(OR(ISNA(M93),ISNA(N93)),"",IF(OR(AND(M93&gt;='Critères'!$B$22,M93&lt;='Critères'!$B$23),AND(N93&gt;='Critères'!$B$22,N93&lt;='Critères'!$B$23)),"À revoir",""))</f>
        <v/>
      </c>
      <c r="Q93" s="10" t="n"/>
      <c r="S93">
        <f>IF(O93="Investir",M93,NA())</f>
        <v/>
      </c>
      <c r="T93">
        <f>IF(O93="Migrer",M93,NA())</f>
        <v/>
      </c>
      <c r="U93">
        <f>IF(O93="Tolérer",M93,NA())</f>
        <v/>
      </c>
      <c r="V93">
        <f>IF(O93="Éliminer",M93,NA())</f>
        <v/>
      </c>
    </row>
    <row r="94">
      <c r="A94" s="10" t="n"/>
      <c r="B94" s="10" t="n"/>
      <c r="C94" s="10" t="n"/>
      <c r="D94" s="22" t="n"/>
      <c r="E94" s="22" t="n"/>
      <c r="F94" s="22" t="n"/>
      <c r="G94" s="22" t="n"/>
      <c r="H94" s="22" t="n"/>
      <c r="I94" s="22" t="n"/>
      <c r="J94" s="22" t="n"/>
      <c r="K94" s="22" t="n"/>
      <c r="L94" s="22" t="n"/>
      <c r="M94" s="19">
        <f>IF(COUNT(D94:G94)&lt;4,NA(),ROUND(SUMPRODUCT(D94:G94,$D$2:$G$2)/SUM($D$2:$G$2),2))</f>
        <v/>
      </c>
      <c r="N94" s="19">
        <f>IF(COUNT(H94:L94)&lt;5,NA(),ROUND(SUMPRODUCT(H94:L94,$H$2:$L$2)/SUM($H$2:$L$2),2))</f>
        <v/>
      </c>
      <c r="O94" s="20">
        <f>IF(OR(ISNA(M94),ISNA(N94)),"",IF(M94&gt;='Critères'!$B$20,IF(N94&gt;='Critères'!$B$21,"Investir","Migrer"),IF(N94&gt;='Critères'!$B$21,"Tolérer","Éliminer")))</f>
        <v/>
      </c>
      <c r="P94" s="21">
        <f>IF(OR(ISNA(M94),ISNA(N94)),"",IF(OR(AND(M94&gt;='Critères'!$B$22,M94&lt;='Critères'!$B$23),AND(N94&gt;='Critères'!$B$22,N94&lt;='Critères'!$B$23)),"À revoir",""))</f>
        <v/>
      </c>
      <c r="Q94" s="10" t="n"/>
      <c r="S94">
        <f>IF(O94="Investir",M94,NA())</f>
        <v/>
      </c>
      <c r="T94">
        <f>IF(O94="Migrer",M94,NA())</f>
        <v/>
      </c>
      <c r="U94">
        <f>IF(O94="Tolérer",M94,NA())</f>
        <v/>
      </c>
      <c r="V94">
        <f>IF(O94="Éliminer",M94,NA())</f>
        <v/>
      </c>
    </row>
    <row r="95">
      <c r="A95" s="10" t="n"/>
      <c r="B95" s="10" t="n"/>
      <c r="C95" s="10" t="n"/>
      <c r="D95" s="22" t="n"/>
      <c r="E95" s="22" t="n"/>
      <c r="F95" s="22" t="n"/>
      <c r="G95" s="22" t="n"/>
      <c r="H95" s="22" t="n"/>
      <c r="I95" s="22" t="n"/>
      <c r="J95" s="22" t="n"/>
      <c r="K95" s="22" t="n"/>
      <c r="L95" s="22" t="n"/>
      <c r="M95" s="19">
        <f>IF(COUNT(D95:G95)&lt;4,NA(),ROUND(SUMPRODUCT(D95:G95,$D$2:$G$2)/SUM($D$2:$G$2),2))</f>
        <v/>
      </c>
      <c r="N95" s="19">
        <f>IF(COUNT(H95:L95)&lt;5,NA(),ROUND(SUMPRODUCT(H95:L95,$H$2:$L$2)/SUM($H$2:$L$2),2))</f>
        <v/>
      </c>
      <c r="O95" s="20">
        <f>IF(OR(ISNA(M95),ISNA(N95)),"",IF(M95&gt;='Critères'!$B$20,IF(N95&gt;='Critères'!$B$21,"Investir","Migrer"),IF(N95&gt;='Critères'!$B$21,"Tolérer","Éliminer")))</f>
        <v/>
      </c>
      <c r="P95" s="21">
        <f>IF(OR(ISNA(M95),ISNA(N95)),"",IF(OR(AND(M95&gt;='Critères'!$B$22,M95&lt;='Critères'!$B$23),AND(N95&gt;='Critères'!$B$22,N95&lt;='Critères'!$B$23)),"À revoir",""))</f>
        <v/>
      </c>
      <c r="Q95" s="10" t="n"/>
      <c r="S95">
        <f>IF(O95="Investir",M95,NA())</f>
        <v/>
      </c>
      <c r="T95">
        <f>IF(O95="Migrer",M95,NA())</f>
        <v/>
      </c>
      <c r="U95">
        <f>IF(O95="Tolérer",M95,NA())</f>
        <v/>
      </c>
      <c r="V95">
        <f>IF(O95="Éliminer",M95,NA())</f>
        <v/>
      </c>
    </row>
    <row r="96">
      <c r="A96" s="10" t="n"/>
      <c r="B96" s="10" t="n"/>
      <c r="C96" s="10" t="n"/>
      <c r="D96" s="22" t="n"/>
      <c r="E96" s="22" t="n"/>
      <c r="F96" s="22" t="n"/>
      <c r="G96" s="22" t="n"/>
      <c r="H96" s="22" t="n"/>
      <c r="I96" s="22" t="n"/>
      <c r="J96" s="22" t="n"/>
      <c r="K96" s="22" t="n"/>
      <c r="L96" s="22" t="n"/>
      <c r="M96" s="19">
        <f>IF(COUNT(D96:G96)&lt;4,NA(),ROUND(SUMPRODUCT(D96:G96,$D$2:$G$2)/SUM($D$2:$G$2),2))</f>
        <v/>
      </c>
      <c r="N96" s="19">
        <f>IF(COUNT(H96:L96)&lt;5,NA(),ROUND(SUMPRODUCT(H96:L96,$H$2:$L$2)/SUM($H$2:$L$2),2))</f>
        <v/>
      </c>
      <c r="O96" s="20">
        <f>IF(OR(ISNA(M96),ISNA(N96)),"",IF(M96&gt;='Critères'!$B$20,IF(N96&gt;='Critères'!$B$21,"Investir","Migrer"),IF(N96&gt;='Critères'!$B$21,"Tolérer","Éliminer")))</f>
        <v/>
      </c>
      <c r="P96" s="21">
        <f>IF(OR(ISNA(M96),ISNA(N96)),"",IF(OR(AND(M96&gt;='Critères'!$B$22,M96&lt;='Critères'!$B$23),AND(N96&gt;='Critères'!$B$22,N96&lt;='Critères'!$B$23)),"À revoir",""))</f>
        <v/>
      </c>
      <c r="Q96" s="10" t="n"/>
      <c r="S96">
        <f>IF(O96="Investir",M96,NA())</f>
        <v/>
      </c>
      <c r="T96">
        <f>IF(O96="Migrer",M96,NA())</f>
        <v/>
      </c>
      <c r="U96">
        <f>IF(O96="Tolérer",M96,NA())</f>
        <v/>
      </c>
      <c r="V96">
        <f>IF(O96="Éliminer",M96,NA())</f>
        <v/>
      </c>
    </row>
    <row r="97">
      <c r="A97" s="10" t="n"/>
      <c r="B97" s="10" t="n"/>
      <c r="C97" s="10" t="n"/>
      <c r="D97" s="22" t="n"/>
      <c r="E97" s="22" t="n"/>
      <c r="F97" s="22" t="n"/>
      <c r="G97" s="22" t="n"/>
      <c r="H97" s="22" t="n"/>
      <c r="I97" s="22" t="n"/>
      <c r="J97" s="22" t="n"/>
      <c r="K97" s="22" t="n"/>
      <c r="L97" s="22" t="n"/>
      <c r="M97" s="19">
        <f>IF(COUNT(D97:G97)&lt;4,NA(),ROUND(SUMPRODUCT(D97:G97,$D$2:$G$2)/SUM($D$2:$G$2),2))</f>
        <v/>
      </c>
      <c r="N97" s="19">
        <f>IF(COUNT(H97:L97)&lt;5,NA(),ROUND(SUMPRODUCT(H97:L97,$H$2:$L$2)/SUM($H$2:$L$2),2))</f>
        <v/>
      </c>
      <c r="O97" s="20">
        <f>IF(OR(ISNA(M97),ISNA(N97)),"",IF(M97&gt;='Critères'!$B$20,IF(N97&gt;='Critères'!$B$21,"Investir","Migrer"),IF(N97&gt;='Critères'!$B$21,"Tolérer","Éliminer")))</f>
        <v/>
      </c>
      <c r="P97" s="21">
        <f>IF(OR(ISNA(M97),ISNA(N97)),"",IF(OR(AND(M97&gt;='Critères'!$B$22,M97&lt;='Critères'!$B$23),AND(N97&gt;='Critères'!$B$22,N97&lt;='Critères'!$B$23)),"À revoir",""))</f>
        <v/>
      </c>
      <c r="Q97" s="10" t="n"/>
      <c r="S97">
        <f>IF(O97="Investir",M97,NA())</f>
        <v/>
      </c>
      <c r="T97">
        <f>IF(O97="Migrer",M97,NA())</f>
        <v/>
      </c>
      <c r="U97">
        <f>IF(O97="Tolérer",M97,NA())</f>
        <v/>
      </c>
      <c r="V97">
        <f>IF(O97="Éliminer",M97,NA())</f>
        <v/>
      </c>
    </row>
    <row r="98">
      <c r="A98" s="10" t="n"/>
      <c r="B98" s="10" t="n"/>
      <c r="C98" s="10" t="n"/>
      <c r="D98" s="22" t="n"/>
      <c r="E98" s="22" t="n"/>
      <c r="F98" s="22" t="n"/>
      <c r="G98" s="22" t="n"/>
      <c r="H98" s="22" t="n"/>
      <c r="I98" s="22" t="n"/>
      <c r="J98" s="22" t="n"/>
      <c r="K98" s="22" t="n"/>
      <c r="L98" s="22" t="n"/>
      <c r="M98" s="19">
        <f>IF(COUNT(D98:G98)&lt;4,NA(),ROUND(SUMPRODUCT(D98:G98,$D$2:$G$2)/SUM($D$2:$G$2),2))</f>
        <v/>
      </c>
      <c r="N98" s="19">
        <f>IF(COUNT(H98:L98)&lt;5,NA(),ROUND(SUMPRODUCT(H98:L98,$H$2:$L$2)/SUM($H$2:$L$2),2))</f>
        <v/>
      </c>
      <c r="O98" s="20">
        <f>IF(OR(ISNA(M98),ISNA(N98)),"",IF(M98&gt;='Critères'!$B$20,IF(N98&gt;='Critères'!$B$21,"Investir","Migrer"),IF(N98&gt;='Critères'!$B$21,"Tolérer","Éliminer")))</f>
        <v/>
      </c>
      <c r="P98" s="21">
        <f>IF(OR(ISNA(M98),ISNA(N98)),"",IF(OR(AND(M98&gt;='Critères'!$B$22,M98&lt;='Critères'!$B$23),AND(N98&gt;='Critères'!$B$22,N98&lt;='Critères'!$B$23)),"À revoir",""))</f>
        <v/>
      </c>
      <c r="Q98" s="10" t="n"/>
      <c r="S98">
        <f>IF(O98="Investir",M98,NA())</f>
        <v/>
      </c>
      <c r="T98">
        <f>IF(O98="Migrer",M98,NA())</f>
        <v/>
      </c>
      <c r="U98">
        <f>IF(O98="Tolérer",M98,NA())</f>
        <v/>
      </c>
      <c r="V98">
        <f>IF(O98="Éliminer",M98,NA())</f>
        <v/>
      </c>
    </row>
    <row r="99">
      <c r="A99" s="10" t="n"/>
      <c r="B99" s="10" t="n"/>
      <c r="C99" s="10" t="n"/>
      <c r="D99" s="22" t="n"/>
      <c r="E99" s="22" t="n"/>
      <c r="F99" s="22" t="n"/>
      <c r="G99" s="22" t="n"/>
      <c r="H99" s="22" t="n"/>
      <c r="I99" s="22" t="n"/>
      <c r="J99" s="22" t="n"/>
      <c r="K99" s="22" t="n"/>
      <c r="L99" s="22" t="n"/>
      <c r="M99" s="19">
        <f>IF(COUNT(D99:G99)&lt;4,NA(),ROUND(SUMPRODUCT(D99:G99,$D$2:$G$2)/SUM($D$2:$G$2),2))</f>
        <v/>
      </c>
      <c r="N99" s="19">
        <f>IF(COUNT(H99:L99)&lt;5,NA(),ROUND(SUMPRODUCT(H99:L99,$H$2:$L$2)/SUM($H$2:$L$2),2))</f>
        <v/>
      </c>
      <c r="O99" s="20">
        <f>IF(OR(ISNA(M99),ISNA(N99)),"",IF(M99&gt;='Critères'!$B$20,IF(N99&gt;='Critères'!$B$21,"Investir","Migrer"),IF(N99&gt;='Critères'!$B$21,"Tolérer","Éliminer")))</f>
        <v/>
      </c>
      <c r="P99" s="21">
        <f>IF(OR(ISNA(M99),ISNA(N99)),"",IF(OR(AND(M99&gt;='Critères'!$B$22,M99&lt;='Critères'!$B$23),AND(N99&gt;='Critères'!$B$22,N99&lt;='Critères'!$B$23)),"À revoir",""))</f>
        <v/>
      </c>
      <c r="Q99" s="10" t="n"/>
      <c r="S99">
        <f>IF(O99="Investir",M99,NA())</f>
        <v/>
      </c>
      <c r="T99">
        <f>IF(O99="Migrer",M99,NA())</f>
        <v/>
      </c>
      <c r="U99">
        <f>IF(O99="Tolérer",M99,NA())</f>
        <v/>
      </c>
      <c r="V99">
        <f>IF(O99="Éliminer",M99,NA())</f>
        <v/>
      </c>
    </row>
    <row r="100">
      <c r="A100" s="10" t="n"/>
      <c r="B100" s="10" t="n"/>
      <c r="C100" s="10" t="n"/>
      <c r="D100" s="22" t="n"/>
      <c r="E100" s="22" t="n"/>
      <c r="F100" s="22" t="n"/>
      <c r="G100" s="22" t="n"/>
      <c r="H100" s="22" t="n"/>
      <c r="I100" s="22" t="n"/>
      <c r="J100" s="22" t="n"/>
      <c r="K100" s="22" t="n"/>
      <c r="L100" s="22" t="n"/>
      <c r="M100" s="19">
        <f>IF(COUNT(D100:G100)&lt;4,NA(),ROUND(SUMPRODUCT(D100:G100,$D$2:$G$2)/SUM($D$2:$G$2),2))</f>
        <v/>
      </c>
      <c r="N100" s="19">
        <f>IF(COUNT(H100:L100)&lt;5,NA(),ROUND(SUMPRODUCT(H100:L100,$H$2:$L$2)/SUM($H$2:$L$2),2))</f>
        <v/>
      </c>
      <c r="O100" s="20">
        <f>IF(OR(ISNA(M100),ISNA(N100)),"",IF(M100&gt;='Critères'!$B$20,IF(N100&gt;='Critères'!$B$21,"Investir","Migrer"),IF(N100&gt;='Critères'!$B$21,"Tolérer","Éliminer")))</f>
        <v/>
      </c>
      <c r="P100" s="21">
        <f>IF(OR(ISNA(M100),ISNA(N100)),"",IF(OR(AND(M100&gt;='Critères'!$B$22,M100&lt;='Critères'!$B$23),AND(N100&gt;='Critères'!$B$22,N100&lt;='Critères'!$B$23)),"À revoir",""))</f>
        <v/>
      </c>
      <c r="Q100" s="10" t="n"/>
      <c r="S100">
        <f>IF(O100="Investir",M100,NA())</f>
        <v/>
      </c>
      <c r="T100">
        <f>IF(O100="Migrer",M100,NA())</f>
        <v/>
      </c>
      <c r="U100">
        <f>IF(O100="Tolérer",M100,NA())</f>
        <v/>
      </c>
      <c r="V100">
        <f>IF(O100="Éliminer",M100,NA())</f>
        <v/>
      </c>
    </row>
    <row r="101">
      <c r="A101" s="10" t="n"/>
      <c r="B101" s="10" t="n"/>
      <c r="C101" s="10" t="n"/>
      <c r="D101" s="22" t="n"/>
      <c r="E101" s="22" t="n"/>
      <c r="F101" s="22" t="n"/>
      <c r="G101" s="22" t="n"/>
      <c r="H101" s="22" t="n"/>
      <c r="I101" s="22" t="n"/>
      <c r="J101" s="22" t="n"/>
      <c r="K101" s="22" t="n"/>
      <c r="L101" s="22" t="n"/>
      <c r="M101" s="19">
        <f>IF(COUNT(D101:G101)&lt;4,NA(),ROUND(SUMPRODUCT(D101:G101,$D$2:$G$2)/SUM($D$2:$G$2),2))</f>
        <v/>
      </c>
      <c r="N101" s="19">
        <f>IF(COUNT(H101:L101)&lt;5,NA(),ROUND(SUMPRODUCT(H101:L101,$H$2:$L$2)/SUM($H$2:$L$2),2))</f>
        <v/>
      </c>
      <c r="O101" s="20">
        <f>IF(OR(ISNA(M101),ISNA(N101)),"",IF(M101&gt;='Critères'!$B$20,IF(N101&gt;='Critères'!$B$21,"Investir","Migrer"),IF(N101&gt;='Critères'!$B$21,"Tolérer","Éliminer")))</f>
        <v/>
      </c>
      <c r="P101" s="21">
        <f>IF(OR(ISNA(M101),ISNA(N101)),"",IF(OR(AND(M101&gt;='Critères'!$B$22,M101&lt;='Critères'!$B$23),AND(N101&gt;='Critères'!$B$22,N101&lt;='Critères'!$B$23)),"À revoir",""))</f>
        <v/>
      </c>
      <c r="Q101" s="10" t="n"/>
      <c r="S101">
        <f>IF(O101="Investir",M101,NA())</f>
        <v/>
      </c>
      <c r="T101">
        <f>IF(O101="Migrer",M101,NA())</f>
        <v/>
      </c>
      <c r="U101">
        <f>IF(O101="Tolérer",M101,NA())</f>
        <v/>
      </c>
      <c r="V101">
        <f>IF(O101="Éliminer",M101,NA())</f>
        <v/>
      </c>
    </row>
    <row r="102">
      <c r="A102" s="10" t="n"/>
      <c r="B102" s="10" t="n"/>
      <c r="C102" s="10" t="n"/>
      <c r="D102" s="22" t="n"/>
      <c r="E102" s="22" t="n"/>
      <c r="F102" s="22" t="n"/>
      <c r="G102" s="22" t="n"/>
      <c r="H102" s="22" t="n"/>
      <c r="I102" s="22" t="n"/>
      <c r="J102" s="22" t="n"/>
      <c r="K102" s="22" t="n"/>
      <c r="L102" s="22" t="n"/>
      <c r="M102" s="19">
        <f>IF(COUNT(D102:G102)&lt;4,NA(),ROUND(SUMPRODUCT(D102:G102,$D$2:$G$2)/SUM($D$2:$G$2),2))</f>
        <v/>
      </c>
      <c r="N102" s="19">
        <f>IF(COUNT(H102:L102)&lt;5,NA(),ROUND(SUMPRODUCT(H102:L102,$H$2:$L$2)/SUM($H$2:$L$2),2))</f>
        <v/>
      </c>
      <c r="O102" s="20">
        <f>IF(OR(ISNA(M102),ISNA(N102)),"",IF(M102&gt;='Critères'!$B$20,IF(N102&gt;='Critères'!$B$21,"Investir","Migrer"),IF(N102&gt;='Critères'!$B$21,"Tolérer","Éliminer")))</f>
        <v/>
      </c>
      <c r="P102" s="21">
        <f>IF(OR(ISNA(M102),ISNA(N102)),"",IF(OR(AND(M102&gt;='Critères'!$B$22,M102&lt;='Critères'!$B$23),AND(N102&gt;='Critères'!$B$22,N102&lt;='Critères'!$B$23)),"À revoir",""))</f>
        <v/>
      </c>
      <c r="Q102" s="10" t="n"/>
      <c r="S102">
        <f>IF(O102="Investir",M102,NA())</f>
        <v/>
      </c>
      <c r="T102">
        <f>IF(O102="Migrer",M102,NA())</f>
        <v/>
      </c>
      <c r="U102">
        <f>IF(O102="Tolérer",M102,NA())</f>
        <v/>
      </c>
      <c r="V102">
        <f>IF(O102="Éliminer",M102,NA())</f>
        <v/>
      </c>
    </row>
    <row r="103">
      <c r="A103" s="10" t="n"/>
      <c r="B103" s="10" t="n"/>
      <c r="C103" s="10" t="n"/>
      <c r="D103" s="22" t="n"/>
      <c r="E103" s="22" t="n"/>
      <c r="F103" s="22" t="n"/>
      <c r="G103" s="22" t="n"/>
      <c r="H103" s="22" t="n"/>
      <c r="I103" s="22" t="n"/>
      <c r="J103" s="22" t="n"/>
      <c r="K103" s="22" t="n"/>
      <c r="L103" s="22" t="n"/>
      <c r="M103" s="19">
        <f>IF(COUNT(D103:G103)&lt;4,NA(),ROUND(SUMPRODUCT(D103:G103,$D$2:$G$2)/SUM($D$2:$G$2),2))</f>
        <v/>
      </c>
      <c r="N103" s="19">
        <f>IF(COUNT(H103:L103)&lt;5,NA(),ROUND(SUMPRODUCT(H103:L103,$H$2:$L$2)/SUM($H$2:$L$2),2))</f>
        <v/>
      </c>
      <c r="O103" s="20">
        <f>IF(OR(ISNA(M103),ISNA(N103)),"",IF(M103&gt;='Critères'!$B$20,IF(N103&gt;='Critères'!$B$21,"Investir","Migrer"),IF(N103&gt;='Critères'!$B$21,"Tolérer","Éliminer")))</f>
        <v/>
      </c>
      <c r="P103" s="21">
        <f>IF(OR(ISNA(M103),ISNA(N103)),"",IF(OR(AND(M103&gt;='Critères'!$B$22,M103&lt;='Critères'!$B$23),AND(N103&gt;='Critères'!$B$22,N103&lt;='Critères'!$B$23)),"À revoir",""))</f>
        <v/>
      </c>
      <c r="Q103" s="10" t="n"/>
      <c r="S103">
        <f>IF(O103="Investir",M103,NA())</f>
        <v/>
      </c>
      <c r="T103">
        <f>IF(O103="Migrer",M103,NA())</f>
        <v/>
      </c>
      <c r="U103">
        <f>IF(O103="Tolérer",M103,NA())</f>
        <v/>
      </c>
      <c r="V103">
        <f>IF(O103="Éliminer",M103,NA())</f>
        <v/>
      </c>
    </row>
    <row r="104">
      <c r="A104" s="10" t="n"/>
      <c r="B104" s="10" t="n"/>
      <c r="C104" s="10" t="n"/>
      <c r="D104" s="22" t="n"/>
      <c r="E104" s="22" t="n"/>
      <c r="F104" s="22" t="n"/>
      <c r="G104" s="22" t="n"/>
      <c r="H104" s="22" t="n"/>
      <c r="I104" s="22" t="n"/>
      <c r="J104" s="22" t="n"/>
      <c r="K104" s="22" t="n"/>
      <c r="L104" s="22" t="n"/>
      <c r="M104" s="19">
        <f>IF(COUNT(D104:G104)&lt;4,NA(),ROUND(SUMPRODUCT(D104:G104,$D$2:$G$2)/SUM($D$2:$G$2),2))</f>
        <v/>
      </c>
      <c r="N104" s="19">
        <f>IF(COUNT(H104:L104)&lt;5,NA(),ROUND(SUMPRODUCT(H104:L104,$H$2:$L$2)/SUM($H$2:$L$2),2))</f>
        <v/>
      </c>
      <c r="O104" s="20">
        <f>IF(OR(ISNA(M104),ISNA(N104)),"",IF(M104&gt;='Critères'!$B$20,IF(N104&gt;='Critères'!$B$21,"Investir","Migrer"),IF(N104&gt;='Critères'!$B$21,"Tolérer","Éliminer")))</f>
        <v/>
      </c>
      <c r="P104" s="21">
        <f>IF(OR(ISNA(M104),ISNA(N104)),"",IF(OR(AND(M104&gt;='Critères'!$B$22,M104&lt;='Critères'!$B$23),AND(N104&gt;='Critères'!$B$22,N104&lt;='Critères'!$B$23)),"À revoir",""))</f>
        <v/>
      </c>
      <c r="Q104" s="10" t="n"/>
      <c r="S104">
        <f>IF(O104="Investir",M104,NA())</f>
        <v/>
      </c>
      <c r="T104">
        <f>IF(O104="Migrer",M104,NA())</f>
        <v/>
      </c>
      <c r="U104">
        <f>IF(O104="Tolérer",M104,NA())</f>
        <v/>
      </c>
      <c r="V104">
        <f>IF(O104="Éliminer",M104,NA())</f>
        <v/>
      </c>
    </row>
    <row r="105">
      <c r="A105" s="10" t="n"/>
      <c r="B105" s="10" t="n"/>
      <c r="C105" s="10" t="n"/>
      <c r="D105" s="22" t="n"/>
      <c r="E105" s="22" t="n"/>
      <c r="F105" s="22" t="n"/>
      <c r="G105" s="22" t="n"/>
      <c r="H105" s="22" t="n"/>
      <c r="I105" s="22" t="n"/>
      <c r="J105" s="22" t="n"/>
      <c r="K105" s="22" t="n"/>
      <c r="L105" s="22" t="n"/>
      <c r="M105" s="19">
        <f>IF(COUNT(D105:G105)&lt;4,NA(),ROUND(SUMPRODUCT(D105:G105,$D$2:$G$2)/SUM($D$2:$G$2),2))</f>
        <v/>
      </c>
      <c r="N105" s="19">
        <f>IF(COUNT(H105:L105)&lt;5,NA(),ROUND(SUMPRODUCT(H105:L105,$H$2:$L$2)/SUM($H$2:$L$2),2))</f>
        <v/>
      </c>
      <c r="O105" s="20">
        <f>IF(OR(ISNA(M105),ISNA(N105)),"",IF(M105&gt;='Critères'!$B$20,IF(N105&gt;='Critères'!$B$21,"Investir","Migrer"),IF(N105&gt;='Critères'!$B$21,"Tolérer","Éliminer")))</f>
        <v/>
      </c>
      <c r="P105" s="21">
        <f>IF(OR(ISNA(M105),ISNA(N105)),"",IF(OR(AND(M105&gt;='Critères'!$B$22,M105&lt;='Critères'!$B$23),AND(N105&gt;='Critères'!$B$22,N105&lt;='Critères'!$B$23)),"À revoir",""))</f>
        <v/>
      </c>
      <c r="Q105" s="10" t="n"/>
      <c r="S105">
        <f>IF(O105="Investir",M105,NA())</f>
        <v/>
      </c>
      <c r="T105">
        <f>IF(O105="Migrer",M105,NA())</f>
        <v/>
      </c>
      <c r="U105">
        <f>IF(O105="Tolérer",M105,NA())</f>
        <v/>
      </c>
      <c r="V105">
        <f>IF(O105="Éliminer",M105,NA())</f>
        <v/>
      </c>
    </row>
  </sheetData>
  <conditionalFormatting sqref="M3:N105">
    <cfRule type="expression" priority="1" dxfId="0">
      <formula>ISNA(M3)</formula>
    </cfRule>
    <cfRule type="expression" priority="2" dxfId="0">
      <formula>ISNA(N3)</formula>
    </cfRule>
  </conditionalFormatting>
  <dataValidations count="1">
    <dataValidation sqref="D3:L105" showDropDown="0" showInputMessage="0" showErrorMessage="1" allowBlank="1" errorTitle="1-5" error="1, 2, 3, 4 ou 5" type="whole" operator="between">
      <formula1>1</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10"/>
  <sheetViews>
    <sheetView workbookViewId="0">
      <selection activeCell="A1" sqref="A1"/>
    </sheetView>
  </sheetViews>
  <sheetFormatPr baseColWidth="8" defaultRowHeight="15"/>
  <cols>
    <col width="22" customWidth="1" min="1" max="1"/>
    <col width="20" customWidth="1" min="2" max="2"/>
    <col width="20" customWidth="1" min="3" max="3"/>
    <col hidden="1" width="13" customWidth="1" min="25" max="25"/>
    <col hidden="1" width="13" customWidth="1" min="26" max="26"/>
  </cols>
  <sheetData>
    <row r="1">
      <c r="A1" s="23" t="inlineStr">
        <is>
          <t>Matrice TIME</t>
        </is>
      </c>
    </row>
    <row r="2">
      <c r="Y2" t="n">
        <v>1</v>
      </c>
      <c r="Z2">
        <f>'Critères'!$B$20</f>
        <v/>
      </c>
    </row>
    <row r="3">
      <c r="A3" s="7" t="inlineStr"/>
      <c r="B3" s="7" t="inlineStr">
        <is>
          <t>Santé &lt; seuil</t>
        </is>
      </c>
      <c r="C3" s="7" t="inlineStr">
        <is>
          <t>Santé ≥ seuil</t>
        </is>
      </c>
      <c r="Y3" t="n">
        <v>5</v>
      </c>
      <c r="Z3">
        <f>'Critères'!$B$20</f>
        <v/>
      </c>
    </row>
    <row r="4">
      <c r="A4" s="24" t="inlineStr">
        <is>
          <t>Valeur ≥ seuil</t>
        </is>
      </c>
      <c r="B4" s="22">
        <f>"Migrer : "&amp;COUNTIF('Notation'!$O$3:$O$105,"Migrer")</f>
        <v/>
      </c>
      <c r="C4" s="22">
        <f>"Investir : "&amp;COUNTIF('Notation'!$O$3:$O$105,"Investir")</f>
        <v/>
      </c>
      <c r="Y4">
        <f>'Critères'!$B$21</f>
        <v/>
      </c>
      <c r="Z4" t="n">
        <v>1</v>
      </c>
    </row>
    <row r="5">
      <c r="A5" s="24" t="inlineStr">
        <is>
          <t>Valeur &lt; seuil</t>
        </is>
      </c>
      <c r="B5" s="22">
        <f>"Éliminer : "&amp;COUNTIF('Notation'!$O$3:$O$105,"Éliminer")</f>
        <v/>
      </c>
      <c r="C5" s="22">
        <f>"Tolérer : "&amp;COUNTIF('Notation'!$O$3:$O$105,"Tolérer")</f>
        <v/>
      </c>
      <c r="Y5">
        <f>'Critères'!$B$21</f>
        <v/>
      </c>
      <c r="Z5" t="n">
        <v>5</v>
      </c>
    </row>
    <row r="6">
      <c r="A6" s="25" t="inlineStr">
        <is>
          <t>Total noté</t>
        </is>
      </c>
      <c r="B6" s="25">
        <f>COUNTIF('Notation'!$O$3:$O$105,"?*")</f>
        <v/>
      </c>
    </row>
    <row r="8">
      <c r="A8" s="26" t="inlineStr">
        <is>
          <t>Le tableau et le graphique lisent l'onglet Notation (lignes 3 à 105). Supprimez les lignes [Exemple] avant d'utiliser vos données. Lignes pointillées = seuils.</t>
        </is>
      </c>
    </row>
    <row r="9"/>
    <row r="10"/>
  </sheetData>
  <mergeCells count="1">
    <mergeCell ref="A8:C10"/>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Q18"/>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20"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9" customWidth="1" min="13" max="13"/>
    <col width="9" customWidth="1" min="14" max="14"/>
    <col width="12" customWidth="1" min="15" max="15"/>
    <col width="14" customWidth="1" min="16" max="16"/>
    <col width="40" customWidth="1" min="17" max="17"/>
  </cols>
  <sheetData>
    <row r="1" ht="48" customHeight="1">
      <c r="A1" s="7" t="inlineStr">
        <is>
          <t>Application</t>
        </is>
      </c>
      <c r="B1" s="7" t="inlineStr">
        <is>
          <t>Catégorie</t>
        </is>
      </c>
      <c r="C1" s="7" t="inlineStr">
        <is>
          <t>Responsable métier</t>
        </is>
      </c>
      <c r="D1" s="7" t="inlineStr">
        <is>
          <t>Criticité pour les processus</t>
        </is>
      </c>
      <c r="E1" s="7" t="inlineStr">
        <is>
          <t>Utilisateurs et portée</t>
        </is>
      </c>
      <c r="F1" s="7" t="inlineStr">
        <is>
          <t>Différenciation</t>
        </is>
      </c>
      <c r="G1" s="7" t="inlineStr">
        <is>
          <t>Obligation réglementaire et contractuelle</t>
        </is>
      </c>
      <c r="H1" s="7" t="inlineStr">
        <is>
          <t>Support éditeur ou framework</t>
        </is>
      </c>
      <c r="I1" s="7" t="inlineStr">
        <is>
          <t>Dette technique</t>
        </is>
      </c>
      <c r="J1" s="7" t="inlineStr">
        <is>
          <t>Sécurité</t>
        </is>
      </c>
      <c r="K1" s="7" t="inlineStr">
        <is>
          <t>Coût de fonctionnement</t>
        </is>
      </c>
      <c r="L1" s="7" t="inlineStr">
        <is>
          <t>Compétences disponibles</t>
        </is>
      </c>
      <c r="M1" s="7" t="inlineStr">
        <is>
          <t>Valeur</t>
        </is>
      </c>
      <c r="N1" s="7" t="inlineStr">
        <is>
          <t>Santé</t>
        </is>
      </c>
      <c r="O1" s="7" t="inlineStr">
        <is>
          <t>Verdict</t>
        </is>
      </c>
      <c r="P1" s="7" t="inlineStr">
        <is>
          <t>Signal de revue</t>
        </is>
      </c>
      <c r="Q1" s="7" t="inlineStr">
        <is>
          <t>Notes</t>
        </is>
      </c>
    </row>
    <row r="2">
      <c r="C2" s="15" t="inlineStr">
        <is>
          <t>Pondérations (onglet Critères) →</t>
        </is>
      </c>
      <c r="D2" s="16">
        <f>'Critères'!$B$4</f>
        <v/>
      </c>
      <c r="E2" s="16">
        <f>'Critères'!$B$5</f>
        <v/>
      </c>
      <c r="F2" s="16">
        <f>'Critères'!$B$6</f>
        <v/>
      </c>
      <c r="G2" s="16">
        <f>'Critères'!$B$7</f>
        <v/>
      </c>
      <c r="H2" s="16">
        <f>'Critères'!$B$12</f>
        <v/>
      </c>
      <c r="I2" s="16">
        <f>'Critères'!$B$13</f>
        <v/>
      </c>
      <c r="J2" s="16">
        <f>'Critères'!$B$14</f>
        <v/>
      </c>
      <c r="K2" s="16">
        <f>'Critères'!$B$15</f>
        <v/>
      </c>
      <c r="L2" s="16">
        <f>'Critères'!$B$16</f>
        <v/>
      </c>
    </row>
    <row r="3">
      <c r="A3" s="17" t="inlineStr">
        <is>
          <t>ERP (finance, achats, planification)</t>
        </is>
      </c>
      <c r="B3" s="17" t="inlineStr">
        <is>
          <t>Cœur d'activité</t>
        </is>
      </c>
      <c r="C3" s="17" t="inlineStr"/>
      <c r="D3" s="18" t="n">
        <v>5</v>
      </c>
      <c r="E3" s="18" t="n">
        <v>5</v>
      </c>
      <c r="F3" s="18" t="n">
        <v>3</v>
      </c>
      <c r="G3" s="18" t="n">
        <v>5</v>
      </c>
      <c r="H3" s="18" t="n">
        <v>4</v>
      </c>
      <c r="I3" s="18" t="n">
        <v>3</v>
      </c>
      <c r="J3" s="18" t="n">
        <v>4</v>
      </c>
      <c r="K3" s="18" t="n">
        <v>3</v>
      </c>
      <c r="L3" s="18" t="n">
        <v>4</v>
      </c>
      <c r="M3" s="19">
        <f>IF(COUNT(D3:G3)&lt;4,NA(),ROUND(SUMPRODUCT(D3:G3,$D$2:$G$2)/SUM($D$2:$G$2),2))</f>
        <v/>
      </c>
      <c r="N3" s="19">
        <f>IF(COUNT(H3:L3)&lt;5,NA(),ROUND(SUMPRODUCT(H3:L3,$H$2:$L$2)/SUM($H$2:$L$2),2))</f>
        <v/>
      </c>
      <c r="O3" s="20">
        <f>IF(OR(ISNA(M3),ISNA(N3)),"",IF(M3&gt;='Critères'!$B$20,IF(N3&gt;='Critères'!$B$21,"Investir","Migrer"),IF(N3&gt;='Critères'!$B$21,"Tolérer","Éliminer")))</f>
        <v/>
      </c>
      <c r="P3" s="21">
        <f>IF(OR(ISNA(M3),ISNA(N3)),"",IF(OR(AND(M3&gt;='Critères'!$B$22,M3&lt;='Critères'!$B$23),AND(N3&gt;='Critères'!$B$22,N3&lt;='Critères'!$B$23)),"À revoir",""))</f>
        <v/>
      </c>
      <c r="Q3" s="17" t="n"/>
    </row>
    <row r="4">
      <c r="A4" s="17" t="inlineStr">
        <is>
          <t>MES (ateliers)</t>
        </is>
      </c>
      <c r="B4" s="17" t="inlineStr">
        <is>
          <t>Production</t>
        </is>
      </c>
      <c r="C4" s="17" t="inlineStr"/>
      <c r="D4" s="18" t="n">
        <v>5</v>
      </c>
      <c r="E4" s="18" t="n">
        <v>4</v>
      </c>
      <c r="F4" s="18" t="n">
        <v>5</v>
      </c>
      <c r="G4" s="18" t="n">
        <v>4</v>
      </c>
      <c r="H4" s="18" t="n">
        <v>4</v>
      </c>
      <c r="I4" s="18" t="n">
        <v>4</v>
      </c>
      <c r="J4" s="18" t="n">
        <v>3</v>
      </c>
      <c r="K4" s="18" t="n">
        <v>3</v>
      </c>
      <c r="L4" s="18" t="n">
        <v>3</v>
      </c>
      <c r="M4" s="19">
        <f>IF(COUNT(D4:G4)&lt;4,NA(),ROUND(SUMPRODUCT(D4:G4,$D$2:$G$2)/SUM($D$2:$G$2),2))</f>
        <v/>
      </c>
      <c r="N4" s="19">
        <f>IF(COUNT(H4:L4)&lt;5,NA(),ROUND(SUMPRODUCT(H4:L4,$H$2:$L$2)/SUM($H$2:$L$2),2))</f>
        <v/>
      </c>
      <c r="O4" s="20">
        <f>IF(OR(ISNA(M4),ISNA(N4)),"",IF(M4&gt;='Critères'!$B$20,IF(N4&gt;='Critères'!$B$21,"Investir","Migrer"),IF(N4&gt;='Critères'!$B$21,"Tolérer","Éliminer")))</f>
        <v/>
      </c>
      <c r="P4" s="21">
        <f>IF(OR(ISNA(M4),ISNA(N4)),"",IF(OR(AND(M4&gt;='Critères'!$B$22,M4&lt;='Critères'!$B$23),AND(N4&gt;='Critères'!$B$22,N4&lt;='Critères'!$B$23)),"À revoir",""))</f>
        <v/>
      </c>
      <c r="Q4" s="17" t="n"/>
    </row>
    <row r="5">
      <c r="A5" s="17" t="inlineStr">
        <is>
          <t>Paie (SaaS)</t>
        </is>
      </c>
      <c r="B5" s="17" t="inlineStr">
        <is>
          <t>RH</t>
        </is>
      </c>
      <c r="C5" s="17" t="inlineStr"/>
      <c r="D5" s="18" t="n">
        <v>4</v>
      </c>
      <c r="E5" s="18" t="n">
        <v>5</v>
      </c>
      <c r="F5" s="18" t="n">
        <v>1</v>
      </c>
      <c r="G5" s="18" t="n">
        <v>5</v>
      </c>
      <c r="H5" s="18" t="n">
        <v>5</v>
      </c>
      <c r="I5" s="18" t="n">
        <v>4</v>
      </c>
      <c r="J5" s="18" t="n">
        <v>4</v>
      </c>
      <c r="K5" s="18" t="n">
        <v>4</v>
      </c>
      <c r="L5" s="18" t="n">
        <v>4</v>
      </c>
      <c r="M5" s="19">
        <f>IF(COUNT(D5:G5)&lt;4,NA(),ROUND(SUMPRODUCT(D5:G5,$D$2:$G$2)/SUM($D$2:$G$2),2))</f>
        <v/>
      </c>
      <c r="N5" s="19">
        <f>IF(COUNT(H5:L5)&lt;5,NA(),ROUND(SUMPRODUCT(H5:L5,$H$2:$L$2)/SUM($H$2:$L$2),2))</f>
        <v/>
      </c>
      <c r="O5" s="20">
        <f>IF(OR(ISNA(M5),ISNA(N5)),"",IF(M5&gt;='Critères'!$B$20,IF(N5&gt;='Critères'!$B$21,"Investir","Migrer"),IF(N5&gt;='Critères'!$B$21,"Tolérer","Éliminer")))</f>
        <v/>
      </c>
      <c r="P5" s="21">
        <f>IF(OR(ISNA(M5),ISNA(N5)),"",IF(OR(AND(M5&gt;='Critères'!$B$22,M5&lt;='Critères'!$B$23),AND(N5&gt;='Critères'!$B$22,N5&lt;='Critères'!$B$23)),"À revoir",""))</f>
        <v/>
      </c>
      <c r="Q5" s="17" t="n"/>
    </row>
    <row r="6">
      <c r="A6" s="17" t="inlineStr">
        <is>
          <t>CRM</t>
        </is>
      </c>
      <c r="B6" s="17" t="inlineStr">
        <is>
          <t>Commercial</t>
        </is>
      </c>
      <c r="C6" s="17" t="inlineStr"/>
      <c r="D6" s="18" t="n">
        <v>4</v>
      </c>
      <c r="E6" s="18" t="n">
        <v>3</v>
      </c>
      <c r="F6" s="18" t="n">
        <v>3</v>
      </c>
      <c r="G6" s="18" t="n">
        <v>2</v>
      </c>
      <c r="H6" s="18" t="n">
        <v>5</v>
      </c>
      <c r="I6" s="18" t="n">
        <v>4</v>
      </c>
      <c r="J6" s="18" t="n">
        <v>4</v>
      </c>
      <c r="K6" s="18" t="n">
        <v>3</v>
      </c>
      <c r="L6" s="18" t="n">
        <v>4</v>
      </c>
      <c r="M6" s="19">
        <f>IF(COUNT(D6:G6)&lt;4,NA(),ROUND(SUMPRODUCT(D6:G6,$D$2:$G$2)/SUM($D$2:$G$2),2))</f>
        <v/>
      </c>
      <c r="N6" s="19">
        <f>IF(COUNT(H6:L6)&lt;5,NA(),ROUND(SUMPRODUCT(H6:L6,$H$2:$L$2)/SUM($H$2:$L$2),2))</f>
        <v/>
      </c>
      <c r="O6" s="20">
        <f>IF(OR(ISNA(M6),ISNA(N6)),"",IF(M6&gt;='Critères'!$B$20,IF(N6&gt;='Critères'!$B$21,"Investir","Migrer"),IF(N6&gt;='Critères'!$B$21,"Tolérer","Éliminer")))</f>
        <v/>
      </c>
      <c r="P6" s="21">
        <f>IF(OR(ISNA(M6),ISNA(N6)),"",IF(OR(AND(M6&gt;='Critères'!$B$22,M6&lt;='Critères'!$B$23),AND(N6&gt;='Critères'!$B$22,N6&lt;='Critères'!$B$23)),"À revoir",""))</f>
        <v/>
      </c>
      <c r="Q6" s="17" t="n"/>
    </row>
    <row r="7">
      <c r="A7" s="17" t="inlineStr">
        <is>
          <t>Application qualité et traçabilité maison</t>
        </is>
      </c>
      <c r="B7" s="17" t="inlineStr">
        <is>
          <t>Qualité</t>
        </is>
      </c>
      <c r="C7" s="17" t="inlineStr"/>
      <c r="D7" s="18" t="n">
        <v>5</v>
      </c>
      <c r="E7" s="18" t="n">
        <v>3</v>
      </c>
      <c r="F7" s="18" t="n">
        <v>4</v>
      </c>
      <c r="G7" s="18" t="n">
        <v>5</v>
      </c>
      <c r="H7" s="18" t="n">
        <v>1</v>
      </c>
      <c r="I7" s="18" t="n">
        <v>1</v>
      </c>
      <c r="J7" s="18" t="n">
        <v>2</v>
      </c>
      <c r="K7" s="18" t="n">
        <v>3</v>
      </c>
      <c r="L7" s="18" t="n">
        <v>1</v>
      </c>
      <c r="M7" s="19">
        <f>IF(COUNT(D7:G7)&lt;4,NA(),ROUND(SUMPRODUCT(D7:G7,$D$2:$G$2)/SUM($D$2:$G$2),2))</f>
        <v/>
      </c>
      <c r="N7" s="19">
        <f>IF(COUNT(H7:L7)&lt;5,NA(),ROUND(SUMPRODUCT(H7:L7,$H$2:$L$2)/SUM($H$2:$L$2),2))</f>
        <v/>
      </c>
      <c r="O7" s="20">
        <f>IF(OR(ISNA(M7),ISNA(N7)),"",IF(M7&gt;='Critères'!$B$20,IF(N7&gt;='Critères'!$B$21,"Investir","Migrer"),IF(N7&gt;='Critères'!$B$21,"Tolérer","Éliminer")))</f>
        <v/>
      </c>
      <c r="P7" s="21">
        <f>IF(OR(ISNA(M7),ISNA(N7)),"",IF(OR(AND(M7&gt;='Critères'!$B$22,M7&lt;='Critères'!$B$23),AND(N7&gt;='Critères'!$B$22,N7&lt;='Critères'!$B$23)),"À revoir",""))</f>
        <v/>
      </c>
      <c r="Q7" s="17" t="n"/>
    </row>
    <row r="8">
      <c r="A8" s="17" t="inlineStr">
        <is>
          <t>PLM (sur site, ancienne version)</t>
        </is>
      </c>
      <c r="B8" s="17" t="inlineStr">
        <is>
          <t>Bureau d'études</t>
        </is>
      </c>
      <c r="C8" s="17" t="inlineStr"/>
      <c r="D8" s="18" t="n">
        <v>4</v>
      </c>
      <c r="E8" s="18" t="n">
        <v>3</v>
      </c>
      <c r="F8" s="18" t="n">
        <v>4</v>
      </c>
      <c r="G8" s="18" t="n">
        <v>3</v>
      </c>
      <c r="H8" s="18" t="n">
        <v>2</v>
      </c>
      <c r="I8" s="18" t="n">
        <v>2</v>
      </c>
      <c r="J8" s="18" t="n">
        <v>2</v>
      </c>
      <c r="K8" s="18" t="n">
        <v>2</v>
      </c>
      <c r="L8" s="18" t="n">
        <v>3</v>
      </c>
      <c r="M8" s="19">
        <f>IF(COUNT(D8:G8)&lt;4,NA(),ROUND(SUMPRODUCT(D8:G8,$D$2:$G$2)/SUM($D$2:$G$2),2))</f>
        <v/>
      </c>
      <c r="N8" s="19">
        <f>IF(COUNT(H8:L8)&lt;5,NA(),ROUND(SUMPRODUCT(H8:L8,$H$2:$L$2)/SUM($H$2:$L$2),2))</f>
        <v/>
      </c>
      <c r="O8" s="20">
        <f>IF(OR(ISNA(M8),ISNA(N8)),"",IF(M8&gt;='Critères'!$B$20,IF(N8&gt;='Critères'!$B$21,"Investir","Migrer"),IF(N8&gt;='Critères'!$B$21,"Tolérer","Éliminer")))</f>
        <v/>
      </c>
      <c r="P8" s="21">
        <f>IF(OR(ISNA(M8),ISNA(N8)),"",IF(OR(AND(M8&gt;='Critères'!$B$22,M8&lt;='Critères'!$B$23),AND(N8&gt;='Critères'!$B$22,N8&lt;='Critères'!$B$23)),"À revoir",""))</f>
        <v/>
      </c>
      <c r="Q8" s="17" t="n"/>
    </row>
    <row r="9">
      <c r="A9" s="17" t="inlineStr">
        <is>
          <t>Passerelle EDI (historique)</t>
        </is>
      </c>
      <c r="B9" s="17" t="inlineStr">
        <is>
          <t>Intégration</t>
        </is>
      </c>
      <c r="C9" s="17" t="inlineStr"/>
      <c r="D9" s="18" t="n">
        <v>5</v>
      </c>
      <c r="E9" s="18" t="n">
        <v>1</v>
      </c>
      <c r="F9" s="18" t="n">
        <v>1</v>
      </c>
      <c r="G9" s="18" t="n">
        <v>4</v>
      </c>
      <c r="H9" s="18" t="n">
        <v>1</v>
      </c>
      <c r="I9" s="18" t="n">
        <v>2</v>
      </c>
      <c r="J9" s="18" t="n">
        <v>2</v>
      </c>
      <c r="K9" s="18" t="n">
        <v>3</v>
      </c>
      <c r="L9" s="18" t="n">
        <v>1</v>
      </c>
      <c r="M9" s="19">
        <f>IF(COUNT(D9:G9)&lt;4,NA(),ROUND(SUMPRODUCT(D9:G9,$D$2:$G$2)/SUM($D$2:$G$2),2))</f>
        <v/>
      </c>
      <c r="N9" s="19">
        <f>IF(COUNT(H9:L9)&lt;5,NA(),ROUND(SUMPRODUCT(H9:L9,$H$2:$L$2)/SUM($H$2:$L$2),2))</f>
        <v/>
      </c>
      <c r="O9" s="20">
        <f>IF(OR(ISNA(M9),ISNA(N9)),"",IF(M9&gt;='Critères'!$B$20,IF(N9&gt;='Critères'!$B$21,"Investir","Migrer"),IF(N9&gt;='Critères'!$B$21,"Tolérer","Éliminer")))</f>
        <v/>
      </c>
      <c r="P9" s="21">
        <f>IF(OR(ISNA(M9),ISNA(N9)),"",IF(OR(AND(M9&gt;='Critères'!$B$22,M9&lt;='Critères'!$B$23),AND(N9&gt;='Critères'!$B$22,N9&lt;='Critères'!$B$23)),"À revoir",""))</f>
        <v/>
      </c>
      <c r="Q9" s="17" t="inlineStr">
        <is>
          <t>Premier passage : criticité 2, valeur 2,00, Éliminer. Corrigé après vérification des dépendances (l'ERP y fait transiter toutes les commandes fournisseurs).</t>
        </is>
      </c>
    </row>
    <row r="10">
      <c r="A10" s="17" t="inlineStr">
        <is>
          <t>Gestion de la formation (LMS)</t>
        </is>
      </c>
      <c r="B10" s="17" t="inlineStr">
        <is>
          <t>RH</t>
        </is>
      </c>
      <c r="C10" s="17" t="inlineStr"/>
      <c r="D10" s="18" t="n">
        <v>2</v>
      </c>
      <c r="E10" s="18" t="n">
        <v>3</v>
      </c>
      <c r="F10" s="18" t="n">
        <v>2</v>
      </c>
      <c r="G10" s="18" t="n">
        <v>3</v>
      </c>
      <c r="H10" s="18" t="n">
        <v>4</v>
      </c>
      <c r="I10" s="18" t="n">
        <v>4</v>
      </c>
      <c r="J10" s="18" t="n">
        <v>4</v>
      </c>
      <c r="K10" s="18" t="n">
        <v>4</v>
      </c>
      <c r="L10" s="18" t="n">
        <v>3</v>
      </c>
      <c r="M10" s="19">
        <f>IF(COUNT(D10:G10)&lt;4,NA(),ROUND(SUMPRODUCT(D10:G10,$D$2:$G$2)/SUM($D$2:$G$2),2))</f>
        <v/>
      </c>
      <c r="N10" s="19">
        <f>IF(COUNT(H10:L10)&lt;5,NA(),ROUND(SUMPRODUCT(H10:L10,$H$2:$L$2)/SUM($H$2:$L$2),2))</f>
        <v/>
      </c>
      <c r="O10" s="20">
        <f>IF(OR(ISNA(M10),ISNA(N10)),"",IF(M10&gt;='Critères'!$B$20,IF(N10&gt;='Critères'!$B$21,"Investir","Migrer"),IF(N10&gt;='Critères'!$B$21,"Tolérer","Éliminer")))</f>
        <v/>
      </c>
      <c r="P10" s="21">
        <f>IF(OR(ISNA(M10),ISNA(N10)),"",IF(OR(AND(M10&gt;='Critères'!$B$22,M10&lt;='Critères'!$B$23),AND(N10&gt;='Critères'!$B$22,N10&lt;='Critères'!$B$23)),"À revoir",""))</f>
        <v/>
      </c>
      <c r="Q10" s="17" t="n"/>
    </row>
    <row r="11">
      <c r="A11" s="17" t="inlineStr">
        <is>
          <t>Notes de frais</t>
        </is>
      </c>
      <c r="B11" s="17" t="inlineStr">
        <is>
          <t>Finance</t>
        </is>
      </c>
      <c r="C11" s="17" t="inlineStr"/>
      <c r="D11" s="18" t="n">
        <v>2</v>
      </c>
      <c r="E11" s="18" t="n">
        <v>4</v>
      </c>
      <c r="F11" s="18" t="n">
        <v>1</v>
      </c>
      <c r="G11" s="18" t="n">
        <v>3</v>
      </c>
      <c r="H11" s="18" t="n">
        <v>4</v>
      </c>
      <c r="I11" s="18" t="n">
        <v>3</v>
      </c>
      <c r="J11" s="18" t="n">
        <v>4</v>
      </c>
      <c r="K11" s="18" t="n">
        <v>3</v>
      </c>
      <c r="L11" s="18" t="n">
        <v>4</v>
      </c>
      <c r="M11" s="19">
        <f>IF(COUNT(D11:G11)&lt;4,NA(),ROUND(SUMPRODUCT(D11:G11,$D$2:$G$2)/SUM($D$2:$G$2),2))</f>
        <v/>
      </c>
      <c r="N11" s="19">
        <f>IF(COUNT(H11:L11)&lt;5,NA(),ROUND(SUMPRODUCT(H11:L11,$H$2:$L$2)/SUM($H$2:$L$2),2))</f>
        <v/>
      </c>
      <c r="O11" s="20">
        <f>IF(OR(ISNA(M11),ISNA(N11)),"",IF(M11&gt;='Critères'!$B$20,IF(N11&gt;='Critères'!$B$21,"Investir","Migrer"),IF(N11&gt;='Critères'!$B$21,"Tolérer","Éliminer")))</f>
        <v/>
      </c>
      <c r="P11" s="21">
        <f>IF(OR(ISNA(M11),ISNA(N11)),"",IF(OR(AND(M11&gt;='Critères'!$B$22,M11&lt;='Critères'!$B$23),AND(N11&gt;='Critères'!$B$22,N11&lt;='Critères'!$B$23)),"À revoir",""))</f>
        <v/>
      </c>
      <c r="Q11" s="17" t="n"/>
    </row>
    <row r="12">
      <c r="A12" s="17" t="inlineStr">
        <is>
          <t>Gestion des visiteurs</t>
        </is>
      </c>
      <c r="B12" s="17" t="inlineStr">
        <is>
          <t>Services généraux</t>
        </is>
      </c>
      <c r="C12" s="17" t="inlineStr"/>
      <c r="D12" s="18" t="n">
        <v>1</v>
      </c>
      <c r="E12" s="18" t="n">
        <v>2</v>
      </c>
      <c r="F12" s="18" t="n">
        <v>1</v>
      </c>
      <c r="G12" s="18" t="n">
        <v>3</v>
      </c>
      <c r="H12" s="18" t="n">
        <v>4</v>
      </c>
      <c r="I12" s="18" t="n">
        <v>4</v>
      </c>
      <c r="J12" s="18" t="n">
        <v>4</v>
      </c>
      <c r="K12" s="18" t="n">
        <v>4</v>
      </c>
      <c r="L12" s="18" t="n">
        <v>4</v>
      </c>
      <c r="M12" s="19">
        <f>IF(COUNT(D12:G12)&lt;4,NA(),ROUND(SUMPRODUCT(D12:G12,$D$2:$G$2)/SUM($D$2:$G$2),2))</f>
        <v/>
      </c>
      <c r="N12" s="19">
        <f>IF(COUNT(H12:L12)&lt;5,NA(),ROUND(SUMPRODUCT(H12:L12,$H$2:$L$2)/SUM($H$2:$L$2),2))</f>
        <v/>
      </c>
      <c r="O12" s="20">
        <f>IF(OR(ISNA(M12),ISNA(N12)),"",IF(M12&gt;='Critères'!$B$20,IF(N12&gt;='Critères'!$B$21,"Investir","Migrer"),IF(N12&gt;='Critères'!$B$21,"Tolérer","Éliminer")))</f>
        <v/>
      </c>
      <c r="P12" s="21">
        <f>IF(OR(ISNA(M12),ISNA(N12)),"",IF(OR(AND(M12&gt;='Critères'!$B$22,M12&lt;='Critères'!$B$23),AND(N12&gt;='Critères'!$B$22,N12&lt;='Critères'!$B$23)),"À revoir",""))</f>
        <v/>
      </c>
      <c r="Q12" s="17" t="n"/>
    </row>
    <row r="13">
      <c r="A13" s="17" t="inlineStr">
        <is>
          <t>Ancien intranet</t>
        </is>
      </c>
      <c r="B13" s="17" t="inlineStr">
        <is>
          <t>Collaboration</t>
        </is>
      </c>
      <c r="C13" s="17" t="inlineStr"/>
      <c r="D13" s="18" t="n">
        <v>1</v>
      </c>
      <c r="E13" s="18" t="n">
        <v>3</v>
      </c>
      <c r="F13" s="18" t="n">
        <v>1</v>
      </c>
      <c r="G13" s="18" t="n">
        <v>1</v>
      </c>
      <c r="H13" s="18" t="n">
        <v>1</v>
      </c>
      <c r="I13" s="18" t="n">
        <v>2</v>
      </c>
      <c r="J13" s="18" t="n">
        <v>1</v>
      </c>
      <c r="K13" s="18" t="n">
        <v>2</v>
      </c>
      <c r="L13" s="18" t="n">
        <v>2</v>
      </c>
      <c r="M13" s="19">
        <f>IF(COUNT(D13:G13)&lt;4,NA(),ROUND(SUMPRODUCT(D13:G13,$D$2:$G$2)/SUM($D$2:$G$2),2))</f>
        <v/>
      </c>
      <c r="N13" s="19">
        <f>IF(COUNT(H13:L13)&lt;5,NA(),ROUND(SUMPRODUCT(H13:L13,$H$2:$L$2)/SUM($H$2:$L$2),2))</f>
        <v/>
      </c>
      <c r="O13" s="20">
        <f>IF(OR(ISNA(M13),ISNA(N13)),"",IF(M13&gt;='Critères'!$B$20,IF(N13&gt;='Critères'!$B$21,"Investir","Migrer"),IF(N13&gt;='Critères'!$B$21,"Tolérer","Éliminer")))</f>
        <v/>
      </c>
      <c r="P13" s="21">
        <f>IF(OR(ISNA(M13),ISNA(N13)),"",IF(OR(AND(M13&gt;='Critères'!$B$22,M13&lt;='Critères'!$B$23),AND(N13&gt;='Critères'!$B$22,N13&lt;='Critères'!$B$23)),"À revoir",""))</f>
        <v/>
      </c>
      <c r="Q13" s="17" t="n"/>
    </row>
    <row r="14">
      <c r="A14" s="17" t="inlineStr">
        <is>
          <t>Second outil de gestion de projet (Marketing)</t>
        </is>
      </c>
      <c r="B14" s="17" t="inlineStr">
        <is>
          <t>Collaboration</t>
        </is>
      </c>
      <c r="C14" s="17" t="inlineStr"/>
      <c r="D14" s="18" t="n">
        <v>1</v>
      </c>
      <c r="E14" s="18" t="n">
        <v>1</v>
      </c>
      <c r="F14" s="18" t="n">
        <v>1</v>
      </c>
      <c r="G14" s="18" t="n">
        <v>1</v>
      </c>
      <c r="H14" s="18" t="n">
        <v>3</v>
      </c>
      <c r="I14" s="18" t="n">
        <v>2</v>
      </c>
      <c r="J14" s="18" t="n">
        <v>2</v>
      </c>
      <c r="K14" s="18" t="n">
        <v>2</v>
      </c>
      <c r="L14" s="18" t="n">
        <v>2</v>
      </c>
      <c r="M14" s="19">
        <f>IF(COUNT(D14:G14)&lt;4,NA(),ROUND(SUMPRODUCT(D14:G14,$D$2:$G$2)/SUM($D$2:$G$2),2))</f>
        <v/>
      </c>
      <c r="N14" s="19">
        <f>IF(COUNT(H14:L14)&lt;5,NA(),ROUND(SUMPRODUCT(H14:L14,$H$2:$L$2)/SUM($H$2:$L$2),2))</f>
        <v/>
      </c>
      <c r="O14" s="20">
        <f>IF(OR(ISNA(M14),ISNA(N14)),"",IF(M14&gt;='Critères'!$B$20,IF(N14&gt;='Critères'!$B$21,"Investir","Migrer"),IF(N14&gt;='Critères'!$B$21,"Tolérer","Éliminer")))</f>
        <v/>
      </c>
      <c r="P14" s="21">
        <f>IF(OR(ISNA(M14),ISNA(N14)),"",IF(OR(AND(M14&gt;='Critères'!$B$22,M14&lt;='Critères'!$B$23),AND(N14&gt;='Critères'!$B$22,N14&lt;='Critères'!$B$23)),"À revoir",""))</f>
        <v/>
      </c>
      <c r="Q14" s="17" t="n"/>
    </row>
    <row r="16">
      <c r="A16" s="26" t="inlineStr">
        <is>
          <t>Exemple fictif : 12 lignes d'un portefeuille de 80 applications (ETI industrielle, ~900 salariés). Répartition finale du portefeuille fictif complet : 18 Investir, 31 Tolérer, 14 Migrer, 17 Éliminer.</t>
        </is>
      </c>
    </row>
    <row r="17"/>
    <row r="18"/>
  </sheetData>
  <mergeCells count="1">
    <mergeCell ref="A16:H18"/>
  </mergeCells>
  <conditionalFormatting sqref="M3:N14">
    <cfRule type="expression" priority="1" dxfId="0">
      <formula>ISNA(M3)</formula>
    </cfRule>
    <cfRule type="expression" priority="2" dxfId="0">
      <formula>ISNA(N3)</formula>
    </cfRule>
  </conditionalFormatting>
  <dataValidations count="1">
    <dataValidation sqref="D3:L14" showDropDown="0" showInputMessage="0" showErrorMessage="1" allowBlank="1" errorTitle="1-5" error="1, 2, 3, 4 ou 5" type="whole" operator="between">
      <formula1>1</formula1>
      <formula2>5</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c r="A1" s="1" t="inlineStr">
        <is>
          <t>Importer dans UrbaHive</t>
        </is>
      </c>
    </row>
    <row r="2">
      <c r="A2" s="2" t="inlineStr">
        <is>
          <t>UrbaHive n'importe pas de fichiers CSV ni Excel. Ses formats d'import sont le format d'échange ArchiMate (XML) et le JSON UrbaHive. Pour reprendre cette matrice dans UrbaHive, deux voies :</t>
        </is>
      </c>
    </row>
    <row r="3">
      <c r="A3" s="3" t="inlineStr">
        <is>
          <t>Voie A — saisir les fiches à la main</t>
        </is>
      </c>
    </row>
    <row r="4">
      <c r="A4" s="2" t="inlineStr">
        <is>
          <t>Créez chaque application (nom, éditeur, stack technique, hébergement, personne responsable) dans l'inventaire applicatif. Le plan gratuit couvre 1 utilisateur et 25 applications, sans carte bancaire et sans limite de durée : de quoi traiter votre périmètre critique.</t>
        </is>
      </c>
    </row>
    <row r="5">
      <c r="A5" s="3" t="inlineStr">
        <is>
          <t>Voie B — confier la création à un assistant IA</t>
        </is>
      </c>
    </row>
    <row r="6">
      <c r="A6" s="2" t="inlineStr">
        <is>
          <t>Connectez un assistant IA (Claude, Cursor…) au serveur MCP d'UrbaHive avec un jeton d'accès personnel doté du droit d'écriture, puis demandez-lui de lire ce fichier et de créer les applications. Chaque appel est inscrit au journal d'audit, et aucun outil MCP ne peut supprimer une application ou un flux.</t>
        </is>
      </c>
    </row>
    <row r="7">
      <c r="A7" s="3" t="inlineStr">
        <is>
          <t>Où vont les colonnes TIME</t>
        </is>
      </c>
    </row>
    <row r="8">
      <c r="A8" s="2" t="inlineStr">
        <is>
          <t>UrbaHive ne calcule ni notes TIME, ni verdicts, ni coûts. Créez des champs personnalisés sur la fiche application (par exemple « Note de valeur », « Note de santé », « Verdict TIME », « Date cible ») pour porter vos résultats ; les champs personnalisés sont interrogeables par la recherche. La typologie de statuts définie par votre organisation peut aussi porter une valeur comme « À décommissionner ».</t>
        </is>
      </c>
    </row>
    <row r="9">
      <c r="A9" s="2" t="inlineStr">
        <is>
          <t>Avant tout Éliminer ou Migrer, utilisez les flux applicatifs et l'analyse d'impact (processus, capacités, serveurs et personnes directement liés à l'application) pour vérifier ce qui en dépend.</t>
        </is>
      </c>
    </row>
    <row r="10">
      <c r="A10" s="4" t="inlineStr">
        <is>
          <t>Créez votre compte gratuit :</t>
        </is>
      </c>
    </row>
    <row r="11">
      <c r="A11" s="5" t="inlineStr">
        <is>
          <t>https://app.urbahive.com/signup?lang=fr&amp;utm_source=template&amp;utm_medium=download&amp;utm_campaign=template-time-matrix</t>
        </is>
      </c>
    </row>
  </sheetData>
  <hyperlinks>
    <hyperlink xmlns:r="http://schemas.openxmlformats.org/officeDocument/2006/relationships" ref="A11"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Modèle de matrice TIME — portefeuille applicatif</dc:title>
  <dcterms:created xsi:type="dcterms:W3CDTF">2026-11-04T20:55:26Z</dcterms:created>
  <dcterms:modified xsi:type="dcterms:W3CDTF">2026-11-04T20:55:26Z</dcterms:modified>
</cp:coreProperties>
</file>